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 activeTab="3"/>
  </bookViews>
  <sheets>
    <sheet name="1 кв." sheetId="1" r:id="rId1"/>
    <sheet name="2 кв." sheetId="2" r:id="rId2"/>
    <sheet name="9 мес." sheetId="3" r:id="rId3"/>
    <sheet name="2020 год" sheetId="5" r:id="rId4"/>
    <sheet name="изменения между 17 и 1 кв.18" sheetId="7" r:id="rId5"/>
    <sheet name="2017 год" sheetId="9" r:id="rId6"/>
    <sheet name="изменения между 2 и 1 кв" sheetId="6" r:id="rId7"/>
    <sheet name="изменения между 3 и 2" sheetId="11" r:id="rId8"/>
    <sheet name="изменения между 4 и 3" sheetId="12" r:id="rId9"/>
    <sheet name="Лист1" sheetId="10" r:id="rId10"/>
  </sheets>
  <definedNames>
    <definedName name="_xlnm.Print_Area" localSheetId="1">'2 кв.'!$A$1:$AA$40</definedName>
    <definedName name="_xlnm.Print_Area" localSheetId="3">'2020 год'!$A$1:$AA$41</definedName>
    <definedName name="_xlnm.Print_Area" localSheetId="2">'9 мес.'!$A$1:$AA$40</definedName>
  </definedNames>
  <calcPr calcId="125725"/>
</workbook>
</file>

<file path=xl/calcChain.xml><?xml version="1.0" encoding="utf-8"?>
<calcChain xmlns="http://schemas.openxmlformats.org/spreadsheetml/2006/main">
  <c r="V21" i="5"/>
  <c r="N11" l="1"/>
  <c r="V11" s="1"/>
  <c r="V29"/>
  <c r="N30"/>
  <c r="F11" l="1"/>
  <c r="E37"/>
  <c r="N11" i="3" l="1"/>
  <c r="M37"/>
  <c r="L37"/>
  <c r="I37"/>
  <c r="H37"/>
  <c r="D37"/>
  <c r="V29"/>
  <c r="N20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N26" i="2"/>
  <c r="B31" i="6"/>
  <c r="B30"/>
  <c r="B29"/>
  <c r="B28"/>
  <c r="B27"/>
  <c r="B26"/>
  <c r="B24"/>
  <c r="B23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M37" i="2"/>
  <c r="H37"/>
  <c r="N36"/>
  <c r="N35"/>
  <c r="N34"/>
  <c r="N33"/>
  <c r="F33" s="1"/>
  <c r="N31"/>
  <c r="N30"/>
  <c r="N29"/>
  <c r="N28"/>
  <c r="N27"/>
  <c r="N25"/>
  <c r="N24"/>
  <c r="N23"/>
  <c r="N22"/>
  <c r="N21"/>
  <c r="N20"/>
  <c r="N19"/>
  <c r="N18"/>
  <c r="N17"/>
  <c r="N16"/>
  <c r="N15"/>
  <c r="N14"/>
  <c r="N13"/>
  <c r="N12"/>
  <c r="N11"/>
  <c r="N10"/>
  <c r="F10" s="1"/>
  <c r="N9"/>
  <c r="N8"/>
  <c r="N7"/>
  <c r="F32"/>
  <c r="N32"/>
  <c r="N37" l="1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9"/>
  <c r="V8"/>
  <c r="V7"/>
  <c r="F36"/>
  <c r="F35"/>
  <c r="F34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7"/>
  <c r="E36"/>
  <c r="E35"/>
  <c r="E34"/>
  <c r="E33"/>
  <c r="E32"/>
  <c r="E31"/>
  <c r="E30"/>
  <c r="B25" i="6" s="1"/>
  <c r="E29" i="2"/>
  <c r="E28"/>
  <c r="E27"/>
  <c r="B22" i="6" s="1"/>
  <c r="E26" i="2"/>
  <c r="B21" i="6" s="1"/>
  <c r="E25" i="2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36"/>
  <c r="D35"/>
  <c r="D34"/>
  <c r="D33"/>
  <c r="D32"/>
  <c r="D31"/>
  <c r="D30"/>
  <c r="D27"/>
  <c r="D26"/>
  <c r="D25"/>
  <c r="D24"/>
  <c r="D22"/>
  <c r="D20"/>
  <c r="D19"/>
  <c r="D18"/>
  <c r="D15"/>
  <c r="D14"/>
  <c r="D13"/>
  <c r="D11"/>
  <c r="D12"/>
  <c r="D10"/>
  <c r="C36" i="1"/>
  <c r="C35"/>
  <c r="C34"/>
  <c r="C33"/>
  <c r="C32"/>
  <c r="C31"/>
  <c r="C30"/>
  <c r="C27"/>
  <c r="C26"/>
  <c r="C25"/>
  <c r="C24"/>
  <c r="C22"/>
  <c r="C20"/>
  <c r="C19"/>
  <c r="C18"/>
  <c r="C15"/>
  <c r="C14"/>
  <c r="C13"/>
  <c r="C12"/>
  <c r="C11"/>
  <c r="C10"/>
  <c r="I37"/>
  <c r="L37"/>
  <c r="K37"/>
  <c r="H37"/>
  <c r="G37"/>
  <c r="R2" i="12"/>
  <c r="R3"/>
  <c r="R8"/>
  <c r="M37" i="5"/>
  <c r="L37"/>
  <c r="H37"/>
  <c r="I37"/>
  <c r="N8" i="3"/>
  <c r="E37" i="2" l="1"/>
  <c r="B32" i="6" s="1"/>
  <c r="D31" i="12" l="1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S3"/>
  <c r="T3"/>
  <c r="D2"/>
  <c r="E2"/>
  <c r="F2"/>
  <c r="H2"/>
  <c r="I2"/>
  <c r="J2"/>
  <c r="K2"/>
  <c r="L2"/>
  <c r="M2"/>
  <c r="N2"/>
  <c r="P2"/>
  <c r="Q2"/>
  <c r="S2"/>
  <c r="T2"/>
  <c r="D31" i="11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D31" i="6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D31" i="7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T9"/>
  <c r="D9"/>
  <c r="E9"/>
  <c r="F9"/>
  <c r="H9"/>
  <c r="I9"/>
  <c r="J9"/>
  <c r="K9"/>
  <c r="L9"/>
  <c r="M9"/>
  <c r="N9"/>
  <c r="P9"/>
  <c r="Q9"/>
  <c r="R9"/>
  <c r="S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AB33" i="9"/>
  <c r="AA33"/>
  <c r="Z33"/>
  <c r="Y33"/>
  <c r="X33"/>
  <c r="V33"/>
  <c r="U33"/>
  <c r="T33"/>
  <c r="S33"/>
  <c r="R33"/>
  <c r="Q33"/>
  <c r="P33"/>
  <c r="N33"/>
  <c r="M33"/>
  <c r="L33"/>
  <c r="O32"/>
  <c r="W32" s="1"/>
  <c r="J32"/>
  <c r="O31"/>
  <c r="W31" s="1"/>
  <c r="J31"/>
  <c r="O30"/>
  <c r="W30" s="1"/>
  <c r="J30"/>
  <c r="O29"/>
  <c r="W29" s="1"/>
  <c r="J29"/>
  <c r="O28"/>
  <c r="W28" s="1"/>
  <c r="J28"/>
  <c r="O27"/>
  <c r="W27" s="1"/>
  <c r="J27"/>
  <c r="O26"/>
  <c r="W26" s="1"/>
  <c r="J26"/>
  <c r="O25"/>
  <c r="W25" s="1"/>
  <c r="J25"/>
  <c r="O24"/>
  <c r="W24" s="1"/>
  <c r="J24"/>
  <c r="O23"/>
  <c r="W23" s="1"/>
  <c r="J23"/>
  <c r="O22"/>
  <c r="W22" s="1"/>
  <c r="J22"/>
  <c r="O21"/>
  <c r="W21" s="1"/>
  <c r="J21"/>
  <c r="O20"/>
  <c r="W20" s="1"/>
  <c r="J20"/>
  <c r="O19"/>
  <c r="W19" s="1"/>
  <c r="J19"/>
  <c r="O18"/>
  <c r="W18" s="1"/>
  <c r="J18"/>
  <c r="O17"/>
  <c r="W17" s="1"/>
  <c r="J17"/>
  <c r="O16"/>
  <c r="W16" s="1"/>
  <c r="J16"/>
  <c r="O15"/>
  <c r="W15" s="1"/>
  <c r="J15"/>
  <c r="O14"/>
  <c r="W14" s="1"/>
  <c r="J14"/>
  <c r="O13"/>
  <c r="W13" s="1"/>
  <c r="J13"/>
  <c r="O12"/>
  <c r="W12" s="1"/>
  <c r="J12"/>
  <c r="O11"/>
  <c r="W11" s="1"/>
  <c r="J11"/>
  <c r="O10"/>
  <c r="W10" s="1"/>
  <c r="J10"/>
  <c r="O9"/>
  <c r="W9" s="1"/>
  <c r="J9"/>
  <c r="O8"/>
  <c r="W8" s="1"/>
  <c r="J8"/>
  <c r="O7"/>
  <c r="W7" s="1"/>
  <c r="J7"/>
  <c r="O6"/>
  <c r="W6" s="1"/>
  <c r="J6"/>
  <c r="O5"/>
  <c r="W5" s="1"/>
  <c r="J5"/>
  <c r="O4"/>
  <c r="W4" s="1"/>
  <c r="J4"/>
  <c r="O3"/>
  <c r="O33" s="1"/>
  <c r="J3"/>
  <c r="J33" s="1"/>
  <c r="K3" l="1"/>
  <c r="W3"/>
  <c r="W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 l="1"/>
  <c r="AA37" i="5" l="1"/>
  <c r="Z37"/>
  <c r="Y37"/>
  <c r="X37"/>
  <c r="W37"/>
  <c r="U37"/>
  <c r="T37"/>
  <c r="S37"/>
  <c r="R37"/>
  <c r="Q37"/>
  <c r="P37"/>
  <c r="O37"/>
  <c r="K37"/>
  <c r="J37"/>
  <c r="G37"/>
  <c r="N36"/>
  <c r="N35"/>
  <c r="F35" s="1"/>
  <c r="N34"/>
  <c r="N33"/>
  <c r="N32"/>
  <c r="N31"/>
  <c r="N29"/>
  <c r="N28"/>
  <c r="N27"/>
  <c r="N26"/>
  <c r="N25"/>
  <c r="N24"/>
  <c r="N23"/>
  <c r="N22"/>
  <c r="N21"/>
  <c r="N20"/>
  <c r="N19"/>
  <c r="V19" s="1"/>
  <c r="N18"/>
  <c r="N17"/>
  <c r="N16"/>
  <c r="N15"/>
  <c r="N14"/>
  <c r="N13"/>
  <c r="N12"/>
  <c r="F12" s="1"/>
  <c r="N10"/>
  <c r="V10" s="1"/>
  <c r="N9"/>
  <c r="V9" s="1"/>
  <c r="N8"/>
  <c r="V8" s="1"/>
  <c r="N7"/>
  <c r="V7" s="1"/>
  <c r="AA37" i="3"/>
  <c r="Z37"/>
  <c r="Y37"/>
  <c r="X37"/>
  <c r="W37"/>
  <c r="U37"/>
  <c r="T37"/>
  <c r="S37"/>
  <c r="R37"/>
  <c r="Q37"/>
  <c r="P37"/>
  <c r="O37"/>
  <c r="K37"/>
  <c r="J37"/>
  <c r="G37"/>
  <c r="N36"/>
  <c r="N35"/>
  <c r="N34"/>
  <c r="N33"/>
  <c r="N32"/>
  <c r="N31"/>
  <c r="N30"/>
  <c r="N29"/>
  <c r="N28"/>
  <c r="N27"/>
  <c r="N26"/>
  <c r="N25"/>
  <c r="N24"/>
  <c r="N23"/>
  <c r="N22"/>
  <c r="N21"/>
  <c r="N19"/>
  <c r="N18"/>
  <c r="N17"/>
  <c r="N16"/>
  <c r="N15"/>
  <c r="N14"/>
  <c r="N13"/>
  <c r="V13" s="1"/>
  <c r="N12"/>
  <c r="N10"/>
  <c r="N9"/>
  <c r="N7"/>
  <c r="AA37" i="2"/>
  <c r="Z37"/>
  <c r="Y37"/>
  <c r="X37"/>
  <c r="W37"/>
  <c r="U37"/>
  <c r="T37"/>
  <c r="S37"/>
  <c r="R37"/>
  <c r="Q37"/>
  <c r="P37"/>
  <c r="O37"/>
  <c r="K37"/>
  <c r="J37"/>
  <c r="I37"/>
  <c r="B28" i="11"/>
  <c r="B16"/>
  <c r="B15"/>
  <c r="B4"/>
  <c r="Z37" i="1"/>
  <c r="T32" i="7" s="1"/>
  <c r="Y37" i="1"/>
  <c r="S32" i="7" s="1"/>
  <c r="X37" i="1"/>
  <c r="R32" i="7" s="1"/>
  <c r="W37" i="1"/>
  <c r="Q32" i="7" s="1"/>
  <c r="V37" i="1"/>
  <c r="P32" i="7" s="1"/>
  <c r="T37" i="1"/>
  <c r="N32" i="7" s="1"/>
  <c r="S37" i="1"/>
  <c r="M32" i="7" s="1"/>
  <c r="R37" i="1"/>
  <c r="L32" i="7" s="1"/>
  <c r="Q37" i="1"/>
  <c r="K32" i="7" s="1"/>
  <c r="P37" i="1"/>
  <c r="J32" i="7" s="1"/>
  <c r="O37" i="1"/>
  <c r="I32" i="7" s="1"/>
  <c r="N37" i="1"/>
  <c r="H32" i="7" s="1"/>
  <c r="J37" i="1"/>
  <c r="F32" i="7" s="1"/>
  <c r="E32"/>
  <c r="F37" i="1"/>
  <c r="D32" i="7" s="1"/>
  <c r="M36" i="1"/>
  <c r="E36" s="1"/>
  <c r="D36"/>
  <c r="B31" i="7" s="1"/>
  <c r="M35" i="1"/>
  <c r="E35" s="1"/>
  <c r="D35"/>
  <c r="B30" i="7" s="1"/>
  <c r="M34" i="1"/>
  <c r="E34" s="1"/>
  <c r="D34"/>
  <c r="B29" i="7" s="1"/>
  <c r="M33" i="1"/>
  <c r="E33" s="1"/>
  <c r="D33"/>
  <c r="B28" i="7" s="1"/>
  <c r="M32" i="1"/>
  <c r="E32" s="1"/>
  <c r="D32"/>
  <c r="B27" i="7" s="1"/>
  <c r="M31" i="1"/>
  <c r="E31" s="1"/>
  <c r="D31"/>
  <c r="B26" i="7" s="1"/>
  <c r="M30" i="1"/>
  <c r="D30"/>
  <c r="B25" i="7" s="1"/>
  <c r="M29" i="1"/>
  <c r="E29" s="1"/>
  <c r="D29"/>
  <c r="B24" i="7" s="1"/>
  <c r="M28" i="1"/>
  <c r="E28" s="1"/>
  <c r="D28"/>
  <c r="B23" i="7" s="1"/>
  <c r="M27" i="1"/>
  <c r="E27" s="1"/>
  <c r="D27"/>
  <c r="B22" i="7" s="1"/>
  <c r="M26" i="1"/>
  <c r="E26" s="1"/>
  <c r="D26"/>
  <c r="B21" i="7" s="1"/>
  <c r="M25" i="1"/>
  <c r="E25" s="1"/>
  <c r="D25"/>
  <c r="B20" i="7" s="1"/>
  <c r="M24" i="1"/>
  <c r="E24" s="1"/>
  <c r="D24"/>
  <c r="B19" i="7" s="1"/>
  <c r="M23" i="1"/>
  <c r="E23" s="1"/>
  <c r="D23"/>
  <c r="B18" i="7" s="1"/>
  <c r="M22" i="1"/>
  <c r="E22" s="1"/>
  <c r="D22"/>
  <c r="B17" i="7" s="1"/>
  <c r="M21" i="1"/>
  <c r="D21"/>
  <c r="B16" i="7" s="1"/>
  <c r="M20" i="1"/>
  <c r="E20" s="1"/>
  <c r="D20"/>
  <c r="B15" i="7" s="1"/>
  <c r="M19" i="1"/>
  <c r="U19" s="1"/>
  <c r="O14" i="7" s="1"/>
  <c r="D19" i="1"/>
  <c r="B14" i="7" s="1"/>
  <c r="M18" i="1"/>
  <c r="E18" s="1"/>
  <c r="D18"/>
  <c r="B13" i="7" s="1"/>
  <c r="M17" i="1"/>
  <c r="E17" s="1"/>
  <c r="D17"/>
  <c r="B12" i="7" s="1"/>
  <c r="M16" i="1"/>
  <c r="E16" s="1"/>
  <c r="D16"/>
  <c r="B11" i="7" s="1"/>
  <c r="M15" i="1"/>
  <c r="E15" s="1"/>
  <c r="D15"/>
  <c r="B10" i="7" s="1"/>
  <c r="M14" i="1"/>
  <c r="E14" s="1"/>
  <c r="D14"/>
  <c r="B9" i="7" s="1"/>
  <c r="M13" i="1"/>
  <c r="E13" s="1"/>
  <c r="D13"/>
  <c r="B8" i="7" s="1"/>
  <c r="M12" i="1"/>
  <c r="D12"/>
  <c r="B7" i="7" s="1"/>
  <c r="M11" i="1"/>
  <c r="E11" s="1"/>
  <c r="D11"/>
  <c r="B6" i="7" s="1"/>
  <c r="M10" i="1"/>
  <c r="E10" s="1"/>
  <c r="D10"/>
  <c r="B5" i="7" s="1"/>
  <c r="M9" i="1"/>
  <c r="E9" s="1"/>
  <c r="D9"/>
  <c r="B4" i="7" s="1"/>
  <c r="M8" i="1"/>
  <c r="E8" s="1"/>
  <c r="D8"/>
  <c r="B3" i="7" s="1"/>
  <c r="M7" i="1"/>
  <c r="D7"/>
  <c r="B2" i="7" s="1"/>
  <c r="C9" i="1" l="1"/>
  <c r="D9" i="2"/>
  <c r="C17" i="1"/>
  <c r="D17" i="2"/>
  <c r="D21"/>
  <c r="C21" i="1"/>
  <c r="C23"/>
  <c r="D23" i="2"/>
  <c r="C28" i="1"/>
  <c r="D28" i="2"/>
  <c r="C29" i="1"/>
  <c r="D29" i="2"/>
  <c r="D16"/>
  <c r="C16" i="1"/>
  <c r="D8" i="2"/>
  <c r="C8" i="1"/>
  <c r="D7" i="2"/>
  <c r="C7" i="1"/>
  <c r="E30"/>
  <c r="U30"/>
  <c r="O14" i="6"/>
  <c r="E12" i="1"/>
  <c r="U12"/>
  <c r="E21"/>
  <c r="U21"/>
  <c r="G2" i="7"/>
  <c r="E7" i="1"/>
  <c r="G14" i="7"/>
  <c r="E19" i="1"/>
  <c r="F10" i="5"/>
  <c r="F9"/>
  <c r="F7"/>
  <c r="F8"/>
  <c r="C3" i="12" s="1"/>
  <c r="G27"/>
  <c r="Q32"/>
  <c r="S32"/>
  <c r="J32"/>
  <c r="H32"/>
  <c r="E32"/>
  <c r="N32"/>
  <c r="L32"/>
  <c r="B14" i="11"/>
  <c r="B13"/>
  <c r="B17"/>
  <c r="B11"/>
  <c r="B7"/>
  <c r="B9"/>
  <c r="B6"/>
  <c r="B10"/>
  <c r="B12"/>
  <c r="R32"/>
  <c r="P32"/>
  <c r="I32"/>
  <c r="B8"/>
  <c r="D32"/>
  <c r="T32"/>
  <c r="K32"/>
  <c r="F32"/>
  <c r="M32"/>
  <c r="U8" i="1"/>
  <c r="O3" i="7" s="1"/>
  <c r="G3"/>
  <c r="G4"/>
  <c r="U9" i="1"/>
  <c r="O4" i="7" s="1"/>
  <c r="U10" i="1"/>
  <c r="O5" i="7" s="1"/>
  <c r="G5"/>
  <c r="U11" i="1"/>
  <c r="O6" i="7" s="1"/>
  <c r="G6"/>
  <c r="O7"/>
  <c r="G7"/>
  <c r="G8"/>
  <c r="U13" i="1"/>
  <c r="O8" i="7" s="1"/>
  <c r="G9"/>
  <c r="U14" i="1"/>
  <c r="O9" i="7" s="1"/>
  <c r="U15" i="1"/>
  <c r="O10" i="7" s="1"/>
  <c r="G10"/>
  <c r="G11"/>
  <c r="U16" i="1"/>
  <c r="O11" i="7" s="1"/>
  <c r="U17" i="1"/>
  <c r="O12" i="7" s="1"/>
  <c r="G12"/>
  <c r="U18" i="1"/>
  <c r="O13" i="7" s="1"/>
  <c r="G13"/>
  <c r="G15"/>
  <c r="U20" i="1"/>
  <c r="O15" i="7" s="1"/>
  <c r="O16"/>
  <c r="G16"/>
  <c r="U22" i="1"/>
  <c r="O17" i="7" s="1"/>
  <c r="G17"/>
  <c r="U23" i="1"/>
  <c r="O18" i="7" s="1"/>
  <c r="G18"/>
  <c r="G19"/>
  <c r="U24" i="1"/>
  <c r="O19" i="7" s="1"/>
  <c r="G20"/>
  <c r="U25" i="1"/>
  <c r="O20" i="7" s="1"/>
  <c r="U26" i="1"/>
  <c r="O21" i="7" s="1"/>
  <c r="G21"/>
  <c r="U27" i="1"/>
  <c r="O22" i="7" s="1"/>
  <c r="G22"/>
  <c r="U28" i="1"/>
  <c r="O23" i="7" s="1"/>
  <c r="G23"/>
  <c r="G24"/>
  <c r="U29" i="1"/>
  <c r="O24" i="7" s="1"/>
  <c r="O25"/>
  <c r="G25"/>
  <c r="U31" i="1"/>
  <c r="O26" i="7" s="1"/>
  <c r="G26"/>
  <c r="U32" i="1"/>
  <c r="O27" i="7" s="1"/>
  <c r="G27"/>
  <c r="G28"/>
  <c r="U33" i="1"/>
  <c r="O28" i="7" s="1"/>
  <c r="U34" i="1"/>
  <c r="O29" i="7" s="1"/>
  <c r="G29"/>
  <c r="U35" i="1"/>
  <c r="O30" i="7" s="1"/>
  <c r="G30"/>
  <c r="U36" i="1"/>
  <c r="O31" i="7" s="1"/>
  <c r="G31"/>
  <c r="L37" i="2"/>
  <c r="G2" i="6"/>
  <c r="O3"/>
  <c r="G3"/>
  <c r="G5"/>
  <c r="O6"/>
  <c r="O15"/>
  <c r="G19"/>
  <c r="G20"/>
  <c r="G21"/>
  <c r="G22"/>
  <c r="G23"/>
  <c r="G24"/>
  <c r="G25"/>
  <c r="G26"/>
  <c r="G27"/>
  <c r="G29"/>
  <c r="G30"/>
  <c r="O31"/>
  <c r="G31"/>
  <c r="E32"/>
  <c r="H32"/>
  <c r="J32"/>
  <c r="L32"/>
  <c r="N32"/>
  <c r="Q32"/>
  <c r="S32"/>
  <c r="E37" i="3"/>
  <c r="B2" i="11"/>
  <c r="B3"/>
  <c r="B5"/>
  <c r="B18"/>
  <c r="B19"/>
  <c r="B20"/>
  <c r="B21"/>
  <c r="B22"/>
  <c r="B23"/>
  <c r="B24"/>
  <c r="B25"/>
  <c r="B26"/>
  <c r="B27"/>
  <c r="B29"/>
  <c r="B30"/>
  <c r="B31"/>
  <c r="C5" i="12"/>
  <c r="C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V34" i="5"/>
  <c r="G29" i="12"/>
  <c r="B31"/>
  <c r="V36" i="5"/>
  <c r="G31" i="12"/>
  <c r="G4" i="6"/>
  <c r="G6"/>
  <c r="G7"/>
  <c r="G8"/>
  <c r="G9"/>
  <c r="G10"/>
  <c r="G11"/>
  <c r="G12"/>
  <c r="G13"/>
  <c r="G14"/>
  <c r="G15"/>
  <c r="G16"/>
  <c r="G17"/>
  <c r="G18"/>
  <c r="O19"/>
  <c r="O20"/>
  <c r="O21"/>
  <c r="O22"/>
  <c r="O23"/>
  <c r="O24"/>
  <c r="O25"/>
  <c r="O26"/>
  <c r="G28"/>
  <c r="O29"/>
  <c r="O30"/>
  <c r="D32"/>
  <c r="F32"/>
  <c r="I32"/>
  <c r="K32"/>
  <c r="M32"/>
  <c r="P32"/>
  <c r="R32"/>
  <c r="T32"/>
  <c r="G2" i="11"/>
  <c r="V8" i="3"/>
  <c r="O3" i="11" s="1"/>
  <c r="G3"/>
  <c r="V9" i="3"/>
  <c r="G4" i="11"/>
  <c r="V10" i="3"/>
  <c r="G5" i="11"/>
  <c r="V11" i="3"/>
  <c r="O6" i="11" s="1"/>
  <c r="G6"/>
  <c r="V12" i="3"/>
  <c r="O7" i="11" s="1"/>
  <c r="G7"/>
  <c r="O8"/>
  <c r="G8"/>
  <c r="V14" i="3"/>
  <c r="O9" i="11" s="1"/>
  <c r="G9"/>
  <c r="V15" i="3"/>
  <c r="O10" i="11" s="1"/>
  <c r="G10"/>
  <c r="V16" i="3"/>
  <c r="O11" i="11" s="1"/>
  <c r="G11"/>
  <c r="V17" i="3"/>
  <c r="O12" i="11" s="1"/>
  <c r="G12"/>
  <c r="V18" i="3"/>
  <c r="O13" i="11" s="1"/>
  <c r="G13"/>
  <c r="V19" i="3"/>
  <c r="O14" i="11" s="1"/>
  <c r="G14"/>
  <c r="V21" i="3"/>
  <c r="O16" i="11" s="1"/>
  <c r="G16"/>
  <c r="V22" i="3"/>
  <c r="G17" i="11"/>
  <c r="V23" i="3"/>
  <c r="G18" i="11"/>
  <c r="V24" i="3"/>
  <c r="O19" i="11" s="1"/>
  <c r="G19"/>
  <c r="V25" i="3"/>
  <c r="O20" i="11" s="1"/>
  <c r="G20"/>
  <c r="V26" i="3"/>
  <c r="O21" i="11" s="1"/>
  <c r="G21"/>
  <c r="V27" i="3"/>
  <c r="O22" i="11" s="1"/>
  <c r="G22"/>
  <c r="V28" i="3"/>
  <c r="O23" i="11" s="1"/>
  <c r="G23"/>
  <c r="O24"/>
  <c r="G24"/>
  <c r="V30" i="3"/>
  <c r="O25" i="11" s="1"/>
  <c r="G25"/>
  <c r="V31" i="3"/>
  <c r="O26" i="11" s="1"/>
  <c r="G26"/>
  <c r="V32" i="3"/>
  <c r="O27" i="11" s="1"/>
  <c r="G27"/>
  <c r="V33" i="3"/>
  <c r="G28" i="11"/>
  <c r="V34" i="3"/>
  <c r="O29" i="11" s="1"/>
  <c r="G29"/>
  <c r="V35" i="3"/>
  <c r="O30" i="11" s="1"/>
  <c r="G30"/>
  <c r="V36" i="3"/>
  <c r="G31" i="11"/>
  <c r="E32"/>
  <c r="H32"/>
  <c r="J32"/>
  <c r="L32"/>
  <c r="N32"/>
  <c r="Q32"/>
  <c r="S32"/>
  <c r="B2" i="12"/>
  <c r="N37" i="5"/>
  <c r="G2" i="12"/>
  <c r="B3"/>
  <c r="G3"/>
  <c r="B4"/>
  <c r="G4"/>
  <c r="B5"/>
  <c r="G5"/>
  <c r="B6"/>
  <c r="G6"/>
  <c r="B7"/>
  <c r="V12" i="5"/>
  <c r="O7" i="12" s="1"/>
  <c r="G7"/>
  <c r="V13" i="5"/>
  <c r="O8" i="12" s="1"/>
  <c r="G8"/>
  <c r="V14" i="5"/>
  <c r="O9" i="12" s="1"/>
  <c r="G9"/>
  <c r="V15" i="5"/>
  <c r="O10" i="12" s="1"/>
  <c r="G10"/>
  <c r="V16" i="5"/>
  <c r="O11" i="12" s="1"/>
  <c r="G11"/>
  <c r="V17" i="5"/>
  <c r="O12" i="12" s="1"/>
  <c r="G12"/>
  <c r="V18" i="5"/>
  <c r="O13" i="12" s="1"/>
  <c r="G13"/>
  <c r="O14"/>
  <c r="G14"/>
  <c r="V20" i="5"/>
  <c r="O16" i="12"/>
  <c r="G16"/>
  <c r="V22" i="5"/>
  <c r="O17" i="12" s="1"/>
  <c r="G17"/>
  <c r="V23" i="5"/>
  <c r="G18" i="12"/>
  <c r="V24" i="5"/>
  <c r="O19" i="12" s="1"/>
  <c r="G19"/>
  <c r="V25" i="5"/>
  <c r="O20" i="12" s="1"/>
  <c r="G20"/>
  <c r="V26" i="5"/>
  <c r="G21" i="12"/>
  <c r="V27" i="5"/>
  <c r="G22" i="12"/>
  <c r="V28" i="5"/>
  <c r="O23" i="12" s="1"/>
  <c r="G23"/>
  <c r="O24"/>
  <c r="G24"/>
  <c r="O25"/>
  <c r="G25"/>
  <c r="V31" i="5"/>
  <c r="O26" i="12" s="1"/>
  <c r="G26"/>
  <c r="F32" i="5"/>
  <c r="V32"/>
  <c r="V33"/>
  <c r="O28" i="12" s="1"/>
  <c r="G28"/>
  <c r="F34" i="5"/>
  <c r="C29" i="12" s="1"/>
  <c r="B30"/>
  <c r="V35" i="5"/>
  <c r="O30" i="12" s="1"/>
  <c r="G30"/>
  <c r="F36" i="5"/>
  <c r="C31" i="12" s="1"/>
  <c r="D32"/>
  <c r="F32"/>
  <c r="I32"/>
  <c r="K32"/>
  <c r="M32"/>
  <c r="P32"/>
  <c r="R32"/>
  <c r="T32"/>
  <c r="C27" i="7"/>
  <c r="C26"/>
  <c r="M37" i="1"/>
  <c r="G32" i="7" s="1"/>
  <c r="D37" i="1"/>
  <c r="B32" i="7" s="1"/>
  <c r="C29"/>
  <c r="C31"/>
  <c r="F13" i="5"/>
  <c r="F14"/>
  <c r="C9" i="12" s="1"/>
  <c r="F15" i="5"/>
  <c r="F16"/>
  <c r="C11" i="12" s="1"/>
  <c r="F17" i="5"/>
  <c r="F18"/>
  <c r="C13" i="12" s="1"/>
  <c r="F19" i="5"/>
  <c r="F20"/>
  <c r="C15" i="12" s="1"/>
  <c r="F21" i="5"/>
  <c r="F22"/>
  <c r="F23"/>
  <c r="F24"/>
  <c r="C19" i="12" s="1"/>
  <c r="F25" i="5"/>
  <c r="F26"/>
  <c r="C21" i="12" s="1"/>
  <c r="F27" i="5"/>
  <c r="F28"/>
  <c r="C23" i="12" s="1"/>
  <c r="F29" i="5"/>
  <c r="F31"/>
  <c r="F33"/>
  <c r="C2" i="11"/>
  <c r="V7" i="3"/>
  <c r="C3" i="11"/>
  <c r="C4"/>
  <c r="C5"/>
  <c r="C7"/>
  <c r="C9"/>
  <c r="C11"/>
  <c r="C12"/>
  <c r="C15"/>
  <c r="C17"/>
  <c r="C19"/>
  <c r="C21"/>
  <c r="C23"/>
  <c r="C25"/>
  <c r="C27"/>
  <c r="C28"/>
  <c r="C29"/>
  <c r="C31"/>
  <c r="C23" i="7"/>
  <c r="C28"/>
  <c r="C30"/>
  <c r="C24"/>
  <c r="C2"/>
  <c r="U7" i="1"/>
  <c r="C3" i="7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5"/>
  <c r="D37" i="2" l="1"/>
  <c r="C37" i="1"/>
  <c r="O22" i="12"/>
  <c r="O21"/>
  <c r="O18"/>
  <c r="O18" i="6"/>
  <c r="O17"/>
  <c r="O16"/>
  <c r="O13"/>
  <c r="C12"/>
  <c r="C8"/>
  <c r="C14"/>
  <c r="C28"/>
  <c r="O27"/>
  <c r="O12"/>
  <c r="O10"/>
  <c r="O7"/>
  <c r="C10"/>
  <c r="C6"/>
  <c r="C17" i="12"/>
  <c r="C25"/>
  <c r="C27"/>
  <c r="C30" i="11"/>
  <c r="C14"/>
  <c r="C13"/>
  <c r="O17"/>
  <c r="C6"/>
  <c r="C26"/>
  <c r="B32"/>
  <c r="C10"/>
  <c r="C20"/>
  <c r="C24"/>
  <c r="C22"/>
  <c r="C16"/>
  <c r="O4"/>
  <c r="O28"/>
  <c r="C8"/>
  <c r="G37" i="2"/>
  <c r="O18" i="11"/>
  <c r="C18"/>
  <c r="O31"/>
  <c r="O2"/>
  <c r="C28" i="12"/>
  <c r="O2" i="6"/>
  <c r="C6" i="12"/>
  <c r="C4"/>
  <c r="V37" i="5"/>
  <c r="C13" i="6"/>
  <c r="C11"/>
  <c r="C9"/>
  <c r="C7"/>
  <c r="U37" i="1"/>
  <c r="O32" i="7" s="1"/>
  <c r="O2"/>
  <c r="C18" i="6"/>
  <c r="C26" i="12"/>
  <c r="C24"/>
  <c r="C22"/>
  <c r="C20"/>
  <c r="C18"/>
  <c r="C16"/>
  <c r="C14"/>
  <c r="C12"/>
  <c r="C10"/>
  <c r="F37" i="5"/>
  <c r="C8" i="12"/>
  <c r="O27"/>
  <c r="B32"/>
  <c r="C31" i="6"/>
  <c r="C30"/>
  <c r="C29"/>
  <c r="O28"/>
  <c r="C27"/>
  <c r="C26"/>
  <c r="C25"/>
  <c r="C24"/>
  <c r="C23"/>
  <c r="C22"/>
  <c r="C21"/>
  <c r="C20"/>
  <c r="C19"/>
  <c r="C5"/>
  <c r="O4"/>
  <c r="C3"/>
  <c r="C2"/>
  <c r="O31" i="12"/>
  <c r="C30"/>
  <c r="O29"/>
  <c r="O6"/>
  <c r="O5"/>
  <c r="O4"/>
  <c r="O3"/>
  <c r="O2"/>
  <c r="C2"/>
  <c r="C17" i="6"/>
  <c r="C16"/>
  <c r="C15"/>
  <c r="O11"/>
  <c r="O9"/>
  <c r="O8"/>
  <c r="C4"/>
  <c r="G32"/>
  <c r="F37" i="3"/>
  <c r="E37" i="1"/>
  <c r="C32" i="7" s="1"/>
  <c r="C32" i="11" l="1"/>
  <c r="C32" i="12"/>
  <c r="C32" i="6"/>
  <c r="F37" i="2"/>
  <c r="V10"/>
  <c r="O5" i="11" s="1"/>
  <c r="V37" i="2" l="1"/>
  <c r="O5" i="6"/>
  <c r="O32" l="1"/>
  <c r="G15" i="12"/>
  <c r="G15" i="11"/>
  <c r="V20" i="3"/>
  <c r="O15" i="12" s="1"/>
  <c r="N37" i="3"/>
  <c r="G32" i="12" s="1"/>
  <c r="V37" i="3" l="1"/>
  <c r="O32" i="12" s="1"/>
  <c r="O15" i="11"/>
  <c r="G32"/>
  <c r="O32" l="1"/>
</calcChain>
</file>

<file path=xl/sharedStrings.xml><?xml version="1.0" encoding="utf-8"?>
<sst xmlns="http://schemas.openxmlformats.org/spreadsheetml/2006/main" count="547" uniqueCount="115">
  <si>
    <t>Наименование района (города)</t>
  </si>
  <si>
    <t>кол-во многодетных семей в МО на 1 января 2010</t>
  </si>
  <si>
    <t>кол-во многодетных семей в МО на 1 января 2011</t>
  </si>
  <si>
    <t>кол-во многодетных семей в МО на 1 января 2012</t>
  </si>
  <si>
    <t>кол-во многодетных семей в МО на 1 января 2013</t>
  </si>
  <si>
    <t>кол-во многодетных семей в МО  на 1 января 2014</t>
  </si>
  <si>
    <t>кол-во многодетных семей в МО на 1 января 2015</t>
  </si>
  <si>
    <t>кол-во многодетных семей в МО на 1 января 2016</t>
  </si>
  <si>
    <t>кол-во многодетных семей в МО на 1 января 2017</t>
  </si>
  <si>
    <t>Общее количество многодетных семей на отчетную дату</t>
  </si>
  <si>
    <t>Общее количество детей в многодетных семей на отчетную дату</t>
  </si>
  <si>
    <r>
      <t xml:space="preserve">Общее кол-во многодетных семей,  имеющих </t>
    </r>
    <r>
      <rPr>
        <b/>
        <sz val="10"/>
        <color theme="5" tint="-0.249977111117893"/>
        <rFont val="Times New Roman"/>
        <family val="1"/>
        <charset val="204"/>
      </rPr>
      <t xml:space="preserve"> бордовое</t>
    </r>
    <r>
      <rPr>
        <b/>
        <sz val="10"/>
        <rFont val="Times New Roman"/>
        <family val="1"/>
        <charset val="204"/>
      </rPr>
      <t xml:space="preserve"> удостоверение</t>
    </r>
  </si>
  <si>
    <r>
      <t>Общее кол-во детей в многодетных семьях, имеющих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theme="5" tint="-0.249977111117893"/>
        <rFont val="Times New Roman"/>
        <family val="1"/>
        <charset val="204"/>
      </rPr>
      <t xml:space="preserve">бордовое </t>
    </r>
    <r>
      <rPr>
        <sz val="10"/>
        <color theme="5" tint="-0.24997711111789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удостоверение </t>
    </r>
  </si>
  <si>
    <r>
      <t xml:space="preserve">Общее кол-во многодетных малообеспеченных семей, имеющих  </t>
    </r>
    <r>
      <rPr>
        <b/>
        <sz val="10"/>
        <color rgb="FF00B050"/>
        <rFont val="Times New Roman"/>
        <family val="1"/>
        <charset val="204"/>
      </rPr>
      <t>зеленое</t>
    </r>
    <r>
      <rPr>
        <b/>
        <sz val="10"/>
        <rFont val="Times New Roman"/>
        <family val="1"/>
        <charset val="204"/>
      </rPr>
      <t xml:space="preserve"> удостоверение</t>
    </r>
  </si>
  <si>
    <r>
      <t xml:space="preserve">Общее кол-во детей в многодетных малообеспе-ченных семьях, имеющих </t>
    </r>
    <r>
      <rPr>
        <b/>
        <sz val="10"/>
        <color rgb="FF00B050"/>
        <rFont val="Times New Roman"/>
        <family val="1"/>
        <charset val="204"/>
      </rPr>
      <t xml:space="preserve">зеленое </t>
    </r>
    <r>
      <rPr>
        <sz val="10"/>
        <rFont val="Times New Roman"/>
        <family val="1"/>
        <charset val="204"/>
      </rPr>
      <t xml:space="preserve"> удостоверение в том числе:</t>
    </r>
  </si>
  <si>
    <t>дошкольного возраста</t>
  </si>
  <si>
    <t>школьников</t>
  </si>
  <si>
    <t>учащихся НПО</t>
  </si>
  <si>
    <t>студентов СПО</t>
  </si>
  <si>
    <t>студентов ВУЗов</t>
  </si>
  <si>
    <t>другие категории</t>
  </si>
  <si>
    <t>до18 лет</t>
  </si>
  <si>
    <t>от 18 до 23 лет</t>
  </si>
  <si>
    <t xml:space="preserve">Общеекол-во семей, воспользовавшихся мерами соц. поддержки </t>
  </si>
  <si>
    <t>кол-во детей, воспользовавшихся бесплатным проездом</t>
  </si>
  <si>
    <r>
      <t xml:space="preserve">кол-во школьников, обеспеченных бесплатным </t>
    </r>
    <r>
      <rPr>
        <b/>
        <sz val="10"/>
        <rFont val="Times New Roman"/>
        <family val="1"/>
        <charset val="204"/>
      </rPr>
      <t>питанием</t>
    </r>
  </si>
  <si>
    <r>
      <t xml:space="preserve">кол-во семей, получивших компенсацию расходов на оплату </t>
    </r>
    <r>
      <rPr>
        <b/>
        <sz val="10"/>
        <rFont val="Times New Roman"/>
        <family val="1"/>
        <charset val="204"/>
      </rPr>
      <t>коммунальных услуг</t>
    </r>
  </si>
  <si>
    <t>в том числе имеющих бордовое удостоверение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</si>
  <si>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</si>
  <si>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</si>
  <si>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</si>
  <si>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</si>
  <si>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</si>
  <si>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</si>
  <si>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Дебёсский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</si>
  <si>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</si>
  <si>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</si>
  <si>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</si>
  <si>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</si>
  <si>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</si>
  <si>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</si>
  <si>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</si>
  <si>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</si>
  <si>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 xml:space="preserve">Малопургинский 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</si>
  <si>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</si>
  <si>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</si>
  <si>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</si>
  <si>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</si>
  <si>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</si>
  <si>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</si>
  <si>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</si>
  <si>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Як-Бодьинский</t>
  </si>
  <si>
    <t>Ярский</t>
  </si>
  <si>
    <t>г. Ижевск</t>
  </si>
  <si>
    <t>г.Сарапул</t>
  </si>
  <si>
    <t>г. Воткинск</t>
  </si>
  <si>
    <t>г. Глазов</t>
  </si>
  <si>
    <t>г. Можга</t>
  </si>
  <si>
    <t>ИТОГО</t>
  </si>
  <si>
    <t>кол-во многодетных семей в МО на 1 января 2018</t>
  </si>
  <si>
    <t>кол-во многодетных семей в МО наотчетную дату</t>
  </si>
  <si>
    <t>Отчет  по учету (регистрации)многодетных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многоденыз семей Удмуртской Республики  за  2017 года</t>
  </si>
  <si>
    <t>пояснила</t>
  </si>
  <si>
    <t>переделала</t>
  </si>
  <si>
    <t>переделала сама</t>
  </si>
  <si>
    <t>педелала сама</t>
  </si>
  <si>
    <t xml:space="preserve">Юкаменский </t>
  </si>
  <si>
    <t>не могут высчитать</t>
  </si>
  <si>
    <t>переделали</t>
  </si>
  <si>
    <t>переделают</t>
  </si>
  <si>
    <t>пояснила, исправит только проезд</t>
  </si>
  <si>
    <t>пересчитала</t>
  </si>
  <si>
    <t xml:space="preserve">Общее кол-во семей, воспользовавшихся мерами соц. поддержки </t>
  </si>
  <si>
    <t>впервые зарегистрированных семей</t>
  </si>
  <si>
    <t>семей, снятых с учета</t>
  </si>
  <si>
    <t>Многодетные семьи, среднедушевой доход которых превышает величину прожиточного минимума</t>
  </si>
  <si>
    <t xml:space="preserve">Общее кол-во детей в  семьях </t>
  </si>
  <si>
    <t>Общее кол-во  семей</t>
  </si>
  <si>
    <t xml:space="preserve"> Многодетные семьи, среднедушевой доход которых не превышает величину прожиточного минимума</t>
  </si>
  <si>
    <t>Общее кол-во детей в семьях, в том числе:</t>
  </si>
  <si>
    <t>Предоставление мер социальной поддержки *</t>
  </si>
  <si>
    <t>в том числе семьи со среднедушевым доходом выше прожиточного минимума</t>
  </si>
  <si>
    <t>ОТЧЕТ</t>
  </si>
  <si>
    <t>Форма</t>
  </si>
  <si>
    <t>в том числе:</t>
  </si>
  <si>
    <t>общее кол-во семей</t>
  </si>
  <si>
    <t>Общее кол-во детей в семьях</t>
  </si>
  <si>
    <t>общее кол-во детей в семьях, в том числе</t>
  </si>
  <si>
    <t>Многодетные семьи, среднедушевой доход которых не превышает величину прожиточного минимума</t>
  </si>
  <si>
    <t>Общее кол-во семей</t>
  </si>
  <si>
    <t>Предоставление мер социальной поддержки</t>
  </si>
  <si>
    <t>кол-во многодетных семей в МО на 1 января 2019</t>
  </si>
  <si>
    <t>Отчет  по учету (регистрации)многодетных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многоденых семей Удмуртской Республики  за 1 квартал 2019 года</t>
  </si>
  <si>
    <t>Предоставление мер социальной поддержки*</t>
  </si>
  <si>
    <t xml:space="preserve">"УТВЕРЖДЕНА
приказом Министерства социальной политики и труда                      Удмуртской Республики 
от «30» ноября 2018 года № 471
"    
</t>
  </si>
  <si>
    <r>
      <t xml:space="preserve">кол-во школьников, обеспеченных бесплатным </t>
    </r>
    <r>
      <rPr>
        <b/>
        <sz val="14"/>
        <rFont val="Times New Roman"/>
        <family val="1"/>
        <charset val="204"/>
      </rPr>
      <t>питанием</t>
    </r>
  </si>
  <si>
    <r>
      <t xml:space="preserve">кол-во семей, получивших компенсацию расходов на оплату </t>
    </r>
    <r>
      <rPr>
        <b/>
        <sz val="14"/>
        <rFont val="Times New Roman"/>
        <family val="1"/>
        <charset val="204"/>
      </rPr>
      <t>коммунальных услуг</t>
    </r>
  </si>
  <si>
    <r>
      <t xml:space="preserve">             </t>
    </r>
    <r>
      <rPr>
        <b/>
        <sz val="12"/>
        <color theme="1"/>
        <rFont val="Times New Roman"/>
        <family val="1"/>
        <charset val="204"/>
      </rPr>
      <t xml:space="preserve"> по учету (регистрации) многодетных семей и предоставлению мер социальной поддержки многодетным семьям  на 01 июля 2019 года                               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</si>
  <si>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Первый заместитель министра</t>
  </si>
  <si>
    <t>О.В. Лубнина</t>
  </si>
  <si>
    <t>Общее количество детей в многодетных семьях на отчетную дату</t>
  </si>
  <si>
    <t>___________________________</t>
  </si>
  <si>
    <t>(подпись)</t>
  </si>
  <si>
    <t xml:space="preserve">  по учету (регистрации) многодетных семей и предоставлению мер социальной поддержки многодетным семьям  на 01 октября 2019 года                          </t>
  </si>
  <si>
    <t>семей. снятых с учета</t>
  </si>
  <si>
    <t>_______________________</t>
  </si>
  <si>
    <t>О.В.Лубнина</t>
  </si>
  <si>
    <t xml:space="preserve">"УТВЕРЖДЕНА
приказом Министерства социальной политики и труда  Удмуртской Республики 
от «30» ноября 2018 года № 471"    
</t>
  </si>
  <si>
    <r>
      <t xml:space="preserve">кол-во школьников, обеспеченных бесплатным </t>
    </r>
    <r>
      <rPr>
        <b/>
        <sz val="12"/>
        <rFont val="Times New Roman"/>
        <family val="1"/>
        <charset val="204"/>
      </rPr>
      <t>питанием</t>
    </r>
  </si>
  <si>
    <r>
      <t xml:space="preserve">кол-во семей, получивших компенсацию расходов на оплату </t>
    </r>
    <r>
      <rPr>
        <b/>
        <sz val="12"/>
        <rFont val="Times New Roman"/>
        <family val="1"/>
        <charset val="204"/>
      </rPr>
      <t>коммунальных услуг</t>
    </r>
  </si>
  <si>
    <t xml:space="preserve">                      по учету (регистрации) многодетных семей и предоставлению мер социальной поддержки многодетным семьям  на 01 января 2020 года</t>
  </si>
  <si>
    <t>______________________</t>
  </si>
  <si>
    <t>исправили</t>
  </si>
  <si>
    <t>* сведения предоставляются с нарастающим итогом (1 квартал, полгода, 9 месяцев, год)</t>
  </si>
  <si>
    <t xml:space="preserve">УТВЕРЖДЕНА
приказом Министерства социальной политики и труда Удмуртской Республики 
от «30» ноября 2018 года № 471
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</si>
</sst>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4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 tint="4.9989318521683403E-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164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5" fontId="17" fillId="0" borderId="0"/>
    <xf numFmtId="0" fontId="18" fillId="0" borderId="0"/>
    <xf numFmtId="0" fontId="19" fillId="0" borderId="0"/>
    <xf numFmtId="0" fontId="20" fillId="0" borderId="0"/>
  </cellStyleXfs>
  <cellXfs count="237">
    <xf numFmtId="0" fontId="0" fillId="0" borderId="0" xfId="0"/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wrapText="1" readingOrder="2"/>
    </xf>
    <xf numFmtId="0" fontId="10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1" fontId="22" fillId="4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1" fillId="3" borderId="1" xfId="0" applyNumberFormat="1" applyFont="1" applyFill="1" applyBorder="1" applyAlignment="1">
      <alignment horizontal="center"/>
    </xf>
    <xf numFmtId="0" fontId="22" fillId="3" borderId="1" xfId="0" applyNumberFormat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0" fillId="0" borderId="0" xfId="0" applyFill="1"/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1" fillId="0" borderId="0" xfId="0" applyFont="1" applyBorder="1" applyAlignment="1">
      <alignment vertical="justify" wrapText="1" readingOrder="1"/>
    </xf>
    <xf numFmtId="0" fontId="21" fillId="0" borderId="0" xfId="0" applyFont="1" applyBorder="1" applyAlignment="1">
      <alignment horizontal="left" vertical="justify" wrapText="1" readingOrder="1"/>
    </xf>
    <xf numFmtId="0" fontId="3" fillId="0" borderId="9" xfId="0" applyFont="1" applyFill="1" applyBorder="1" applyAlignment="1">
      <alignment horizontal="center"/>
    </xf>
    <xf numFmtId="0" fontId="2" fillId="0" borderId="0" xfId="0" applyFont="1"/>
    <xf numFmtId="0" fontId="27" fillId="9" borderId="1" xfId="0" applyNumberFormat="1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6" fillId="0" borderId="6" xfId="0" applyFont="1" applyFill="1" applyBorder="1" applyAlignment="1">
      <alignment vertical="center" textRotation="90" wrapText="1"/>
    </xf>
    <xf numFmtId="0" fontId="29" fillId="0" borderId="4" xfId="0" applyFont="1" applyFill="1" applyBorder="1" applyAlignment="1">
      <alignment horizontal="center" vertical="center" textRotation="90" wrapText="1"/>
    </xf>
    <xf numFmtId="0" fontId="32" fillId="0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4" fillId="2" borderId="3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35" fillId="8" borderId="1" xfId="0" applyFont="1" applyFill="1" applyBorder="1" applyAlignment="1">
      <alignment horizontal="left" wrapText="1"/>
    </xf>
    <xf numFmtId="1" fontId="36" fillId="5" borderId="1" xfId="0" applyNumberFormat="1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/>
    </xf>
    <xf numFmtId="0" fontId="34" fillId="3" borderId="1" xfId="0" applyNumberFormat="1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3" borderId="1" xfId="0" applyNumberFormat="1" applyFont="1" applyFill="1" applyBorder="1" applyAlignment="1">
      <alignment horizontal="center" wrapText="1"/>
    </xf>
    <xf numFmtId="0" fontId="37" fillId="3" borderId="1" xfId="0" applyNumberFormat="1" applyFont="1" applyFill="1" applyBorder="1" applyAlignment="1">
      <alignment horizontal="center"/>
    </xf>
    <xf numFmtId="0" fontId="37" fillId="2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left" wrapText="1"/>
    </xf>
    <xf numFmtId="0" fontId="38" fillId="3" borderId="1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center"/>
    </xf>
    <xf numFmtId="0" fontId="0" fillId="0" borderId="9" xfId="0" applyBorder="1" applyAlignment="1"/>
    <xf numFmtId="0" fontId="3" fillId="3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/>
    <xf numFmtId="0" fontId="39" fillId="2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6" xfId="0" applyFont="1" applyBorder="1"/>
    <xf numFmtId="0" fontId="0" fillId="0" borderId="7" xfId="0" applyFont="1" applyBorder="1"/>
    <xf numFmtId="0" fontId="29" fillId="0" borderId="4" xfId="0" applyFont="1" applyFill="1" applyBorder="1" applyAlignment="1">
      <alignment vertical="center" textRotation="90" wrapText="1"/>
    </xf>
    <xf numFmtId="0" fontId="29" fillId="0" borderId="1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textRotation="90" wrapText="1"/>
    </xf>
    <xf numFmtId="0" fontId="29" fillId="0" borderId="1" xfId="0" applyFont="1" applyFill="1" applyBorder="1" applyAlignment="1">
      <alignment vertical="center" textRotation="90" wrapText="1"/>
    </xf>
    <xf numFmtId="0" fontId="32" fillId="0" borderId="3" xfId="0" applyFont="1" applyFill="1" applyBorder="1" applyAlignment="1">
      <alignment vertical="center" textRotation="90" wrapText="1"/>
    </xf>
    <xf numFmtId="0" fontId="31" fillId="0" borderId="7" xfId="0" applyFont="1" applyBorder="1"/>
    <xf numFmtId="0" fontId="31" fillId="0" borderId="8" xfId="0" applyFont="1" applyBorder="1"/>
    <xf numFmtId="0" fontId="32" fillId="0" borderId="4" xfId="0" applyFont="1" applyFill="1" applyBorder="1" applyAlignment="1">
      <alignment vertical="center" textRotation="90" wrapText="1"/>
    </xf>
    <xf numFmtId="0" fontId="27" fillId="0" borderId="1" xfId="0" applyNumberFormat="1" applyFont="1" applyFill="1" applyBorder="1" applyAlignment="1">
      <alignment horizontal="center"/>
    </xf>
    <xf numFmtId="0" fontId="28" fillId="3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>
      <alignment horizontal="center" wrapText="1"/>
    </xf>
    <xf numFmtId="0" fontId="27" fillId="2" borderId="1" xfId="0" applyNumberFormat="1" applyFont="1" applyFill="1" applyBorder="1" applyAlignment="1">
      <alignment horizontal="center"/>
    </xf>
    <xf numFmtId="0" fontId="42" fillId="3" borderId="1" xfId="0" applyNumberFormat="1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 horizontal="center"/>
    </xf>
    <xf numFmtId="0" fontId="43" fillId="0" borderId="0" xfId="0" applyFont="1"/>
    <xf numFmtId="0" fontId="35" fillId="0" borderId="1" xfId="0" applyFont="1" applyFill="1" applyBorder="1" applyAlignment="1">
      <alignment horizontal="left" wrapText="1"/>
    </xf>
    <xf numFmtId="1" fontId="41" fillId="2" borderId="1" xfId="0" applyNumberFormat="1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vertical="center" textRotation="90" wrapText="1"/>
    </xf>
    <xf numFmtId="0" fontId="30" fillId="0" borderId="2" xfId="0" applyFont="1" applyFill="1" applyBorder="1" applyAlignment="1">
      <alignment horizontal="center" vertical="center" textRotation="90" wrapText="1"/>
    </xf>
    <xf numFmtId="0" fontId="30" fillId="0" borderId="4" xfId="0" applyFont="1" applyFill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29" fillId="0" borderId="4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9" borderId="3" xfId="0" applyFont="1" applyFill="1" applyBorder="1" applyAlignment="1">
      <alignment vertical="center" textRotation="90" wrapText="1"/>
    </xf>
    <xf numFmtId="0" fontId="26" fillId="9" borderId="4" xfId="0" applyFont="1" applyFill="1" applyBorder="1" applyAlignment="1">
      <alignment vertical="center" textRotation="90" wrapText="1"/>
    </xf>
    <xf numFmtId="0" fontId="26" fillId="9" borderId="3" xfId="0" applyFont="1" applyFill="1" applyBorder="1" applyAlignment="1">
      <alignment horizontal="center" vertical="center" textRotation="90" wrapText="1"/>
    </xf>
    <xf numFmtId="0" fontId="26" fillId="9" borderId="4" xfId="0" applyFont="1" applyFill="1" applyBorder="1" applyAlignment="1">
      <alignment horizontal="center" vertical="center" textRotation="90" wrapText="1"/>
    </xf>
    <xf numFmtId="0" fontId="28" fillId="0" borderId="3" xfId="0" applyFont="1" applyBorder="1" applyAlignment="1">
      <alignment horizontal="center" textRotation="90" wrapText="1"/>
    </xf>
    <xf numFmtId="0" fontId="27" fillId="0" borderId="4" xfId="0" applyFont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textRotation="90" wrapText="1"/>
    </xf>
    <xf numFmtId="0" fontId="32" fillId="0" borderId="4" xfId="0" applyFont="1" applyFill="1" applyBorder="1" applyAlignment="1">
      <alignment horizontal="center" vertical="center" textRotation="90" wrapText="1"/>
    </xf>
    <xf numFmtId="0" fontId="29" fillId="0" borderId="6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6" fillId="0" borderId="3" xfId="0" applyFont="1" applyFill="1" applyBorder="1" applyAlignment="1">
      <alignment horizontal="center" wrapText="1" readingOrder="2"/>
    </xf>
    <xf numFmtId="0" fontId="26" fillId="0" borderId="2" xfId="0" applyFont="1" applyFill="1" applyBorder="1" applyAlignment="1">
      <alignment horizontal="center" wrapText="1" readingOrder="2"/>
    </xf>
    <xf numFmtId="0" fontId="26" fillId="0" borderId="4" xfId="0" applyFont="1" applyFill="1" applyBorder="1" applyAlignment="1">
      <alignment horizontal="center" wrapText="1" readingOrder="2"/>
    </xf>
    <xf numFmtId="0" fontId="32" fillId="0" borderId="7" xfId="0" applyFont="1" applyFill="1" applyBorder="1" applyAlignment="1">
      <alignment horizontal="center" vertical="center" textRotation="90" wrapText="1"/>
    </xf>
    <xf numFmtId="0" fontId="3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wrapText="1" readingOrder="2"/>
    </xf>
    <xf numFmtId="0" fontId="5" fillId="0" borderId="2" xfId="0" applyFont="1" applyFill="1" applyBorder="1" applyAlignment="1">
      <alignment horizontal="center" wrapText="1" readingOrder="2"/>
    </xf>
    <xf numFmtId="0" fontId="5" fillId="0" borderId="4" xfId="0" applyFont="1" applyFill="1" applyBorder="1" applyAlignment="1">
      <alignment horizontal="center" wrapText="1" readingOrder="2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1" wrapText="1"/>
    </xf>
    <xf numFmtId="0" fontId="8" fillId="0" borderId="5" xfId="0" applyFont="1" applyFill="1" applyBorder="1" applyAlignment="1">
      <alignment horizontal="center" vertical="center" textRotation="91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top" wrapText="1"/>
    </xf>
    <xf numFmtId="0" fontId="40" fillId="0" borderId="8" xfId="0" applyFont="1" applyFill="1" applyBorder="1" applyAlignment="1">
      <alignment horizontal="center" vertical="center" textRotation="90" wrapText="1"/>
    </xf>
    <xf numFmtId="0" fontId="40" fillId="0" borderId="11" xfId="0" applyFont="1" applyFill="1" applyBorder="1" applyAlignment="1">
      <alignment horizontal="center" vertical="center" textRotation="90" wrapText="1"/>
    </xf>
    <xf numFmtId="0" fontId="39" fillId="0" borderId="3" xfId="0" applyFont="1" applyFill="1" applyBorder="1" applyAlignment="1">
      <alignment horizontal="center" vertical="center" textRotation="90" wrapText="1"/>
    </xf>
    <xf numFmtId="0" fontId="39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39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6" fillId="0" borderId="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justify" wrapText="1" readingOrder="1"/>
    </xf>
    <xf numFmtId="0" fontId="33" fillId="0" borderId="11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horizontal="center" wrapText="1" readingOrder="2"/>
    </xf>
    <xf numFmtId="0" fontId="35" fillId="0" borderId="2" xfId="0" applyFont="1" applyFill="1" applyBorder="1" applyAlignment="1">
      <alignment horizontal="center" wrapText="1" readingOrder="2"/>
    </xf>
    <xf numFmtId="0" fontId="35" fillId="0" borderId="4" xfId="0" applyFont="1" applyFill="1" applyBorder="1" applyAlignment="1">
      <alignment horizontal="center" wrapText="1" readingOrder="2"/>
    </xf>
    <xf numFmtId="0" fontId="26" fillId="0" borderId="2" xfId="0" applyFont="1" applyFill="1" applyBorder="1" applyAlignment="1">
      <alignment horizontal="center" vertical="center" textRotation="90" wrapText="1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1" fillId="0" borderId="4" xfId="0" applyFont="1" applyBorder="1"/>
    <xf numFmtId="0" fontId="21" fillId="0" borderId="0" xfId="0" applyFont="1" applyBorder="1" applyAlignment="1">
      <alignment horizontal="right" vertical="justify" wrapText="1" readingOrder="1"/>
    </xf>
    <xf numFmtId="0" fontId="27" fillId="0" borderId="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</cellXfs>
  <cellStyles count="10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  <cellStyle name="Обычный 2 2" xfId="9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6"/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многодетных семей</a:t>
            </a:r>
          </a:p>
        </c:rich>
      </c:tx>
      <c:layout>
        <c:manualLayout>
          <c:xMode val="edge"/>
          <c:yMode val="edge"/>
          <c:x val="0.26366355485730519"/>
          <c:y val="0"/>
        </c:manualLayout>
      </c:layout>
      <c:overlay val="1"/>
    </c:title>
    <c:view3D>
      <c:perspective val="30"/>
    </c:view3D>
    <c:sideWall>
      <c:spPr>
        <a:ln>
          <a:solidFill>
            <a:schemeClr val="bg1">
              <a:lumMod val="75000"/>
            </a:schemeClr>
          </a:solidFill>
        </a:ln>
      </c:spPr>
    </c:sideWall>
    <c:backWall>
      <c:spPr>
        <a:ln>
          <a:solidFill>
            <a:schemeClr val="bg1">
              <a:lumMod val="7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8.1182169572328849E-2"/>
          <c:y val="0.10853612235733055"/>
          <c:w val="0.89489439236073665"/>
          <c:h val="0.81442997904606251"/>
        </c:manualLayout>
      </c:layout>
      <c:bar3DChart>
        <c:barDir val="col"/>
        <c:grouping val="clustered"/>
        <c:ser>
          <c:idx val="2"/>
          <c:order val="0"/>
          <c:tx>
            <c:v>Количество многодетных семей</c:v>
          </c:tx>
          <c:dLbls>
            <c:dLbl>
              <c:idx val="0"/>
              <c:layout>
                <c:manualLayout>
                  <c:x val="2.8894321626843092E-2"/>
                  <c:y val="-3.8908581673825784E-2"/>
                </c:manualLayout>
              </c:layout>
              <c:showVal val="1"/>
            </c:dLbl>
            <c:dLbl>
              <c:idx val="1"/>
              <c:layout>
                <c:manualLayout>
                  <c:x val="3.024570860938566E-2"/>
                  <c:y val="-2.3176398597203402E-2"/>
                </c:manualLayout>
              </c:layout>
              <c:showVal val="1"/>
            </c:dLbl>
            <c:dLbl>
              <c:idx val="2"/>
              <c:layout>
                <c:manualLayout>
                  <c:x val="3.1991861163392657E-2"/>
                  <c:y val="-3.509262846114027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Val val="1"/>
          </c:dLbls>
          <c:cat>
            <c:numRef>
              <c:f>'9 мес.'!$B$38:$C$38</c:f>
              <c:numCache>
                <c:formatCode>General</c:formatCode>
                <c:ptCount val="2"/>
              </c:numCache>
            </c:numRef>
          </c:cat>
          <c:val>
            <c:numRef>
              <c:f>'9 мес.'!$B$37:$C$37</c:f>
              <c:numCache>
                <c:formatCode>General</c:formatCode>
                <c:ptCount val="2"/>
                <c:pt idx="0">
                  <c:v>19398</c:v>
                </c:pt>
                <c:pt idx="1">
                  <c:v>20751</c:v>
                </c:pt>
              </c:numCache>
            </c:numRef>
          </c:val>
        </c:ser>
        <c:dLbls>
          <c:showVal val="1"/>
        </c:dLbls>
        <c:gapWidth val="75"/>
        <c:shape val="cylinder"/>
        <c:axId val="111655168"/>
        <c:axId val="113442816"/>
        <c:axId val="0"/>
      </c:bar3DChart>
      <c:catAx>
        <c:axId val="11165516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400" b="1" i="0"/>
            </a:pPr>
            <a:endParaRPr lang="ru-RU"/>
          </a:p>
        </c:txPr>
        <c:crossAx val="113442816"/>
        <c:crossesAt val="15500"/>
        <c:auto val="1"/>
        <c:lblAlgn val="ctr"/>
        <c:lblOffset val="110"/>
        <c:tickLblSkip val="1"/>
      </c:catAx>
      <c:valAx>
        <c:axId val="113442816"/>
        <c:scaling>
          <c:orientation val="minMax"/>
          <c:max val="19500"/>
          <c:min val="15500"/>
        </c:scaling>
        <c:axPos val="l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11655168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1.8776524908465007E-3"/>
          <c:y val="0.92402996369595103"/>
          <c:w val="0.40791830115414207"/>
          <c:h val="5.5791978484965872E-2"/>
        </c:manualLayout>
      </c:layout>
      <c:txPr>
        <a:bodyPr/>
        <a:lstStyle/>
        <a:p>
          <a:pPr>
            <a:defRPr sz="1200" b="1"/>
          </a:pPr>
          <a:endParaRPr lang="ru-RU"/>
        </a:p>
      </c:txPr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130971</xdr:rowOff>
    </xdr:from>
    <xdr:to>
      <xdr:col>15</xdr:col>
      <xdr:colOff>107156</xdr:colOff>
      <xdr:row>66</xdr:row>
      <xdr:rowOff>35719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8"/>
  <sheetViews>
    <sheetView view="pageBreakPreview" zoomScale="80" zoomScaleNormal="100" zoomScaleSheetLayoutView="80" workbookViewId="0">
      <pane xSplit="15" ySplit="10" topLeftCell="P33" activePane="bottomRight" state="frozen"/>
      <selection pane="topRight" activeCell="X1" sqref="X1"/>
      <selection pane="bottomLeft" activeCell="A9" sqref="A9"/>
      <selection pane="bottomRight" activeCell="W27" sqref="W27"/>
    </sheetView>
  </sheetViews>
  <sheetFormatPr defaultRowHeight="15"/>
  <cols>
    <col min="1" max="1" width="23.140625" customWidth="1"/>
    <col min="2" max="2" width="9.85546875" customWidth="1"/>
    <col min="3" max="3" width="10" customWidth="1"/>
    <col min="4" max="4" width="9.7109375" customWidth="1"/>
    <col min="5" max="5" width="10" customWidth="1"/>
    <col min="6" max="6" width="8.85546875" customWidth="1"/>
    <col min="7" max="8" width="6.7109375" customWidth="1"/>
    <col min="9" max="9" width="10.85546875" customWidth="1"/>
    <col min="10" max="10" width="10.42578125" customWidth="1"/>
    <col min="11" max="12" width="6.7109375" customWidth="1"/>
    <col min="13" max="13" width="10.7109375" customWidth="1"/>
    <col min="14" max="14" width="9.85546875" customWidth="1"/>
    <col min="15" max="15" width="9.5703125" customWidth="1"/>
    <col min="16" max="16" width="6.7109375" customWidth="1"/>
    <col min="17" max="17" width="9.7109375" customWidth="1"/>
    <col min="18" max="18" width="8.7109375" customWidth="1"/>
    <col min="19" max="19" width="6.7109375" customWidth="1"/>
    <col min="20" max="20" width="10" customWidth="1"/>
    <col min="21" max="21" width="8.85546875" customWidth="1"/>
    <col min="22" max="22" width="16.7109375" customWidth="1"/>
    <col min="23" max="23" width="14" customWidth="1"/>
    <col min="24" max="24" width="13" customWidth="1"/>
    <col min="25" max="25" width="18.7109375" customWidth="1"/>
    <col min="26" max="26" width="6.7109375" customWidth="1"/>
  </cols>
  <sheetData>
    <row r="3" spans="1:26" ht="36.75" customHeight="1">
      <c r="A3" s="112" t="s">
        <v>92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3"/>
    </row>
    <row r="4" spans="1:26" ht="128.25" customHeight="1">
      <c r="A4" s="139" t="s">
        <v>0</v>
      </c>
      <c r="B4" s="114" t="s">
        <v>59</v>
      </c>
      <c r="C4" s="114" t="s">
        <v>91</v>
      </c>
      <c r="D4" s="114" t="s">
        <v>60</v>
      </c>
      <c r="E4" s="114" t="s">
        <v>10</v>
      </c>
      <c r="F4" s="135" t="s">
        <v>75</v>
      </c>
      <c r="G4" s="136"/>
      <c r="H4" s="136"/>
      <c r="I4" s="131"/>
      <c r="J4" s="135" t="s">
        <v>88</v>
      </c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1"/>
      <c r="V4" s="117" t="s">
        <v>90</v>
      </c>
      <c r="W4" s="118"/>
      <c r="X4" s="118"/>
      <c r="Y4" s="118"/>
      <c r="Z4" s="119"/>
    </row>
    <row r="5" spans="1:26" ht="23.25" customHeight="1">
      <c r="A5" s="140"/>
      <c r="B5" s="115"/>
      <c r="C5" s="115"/>
      <c r="D5" s="115"/>
      <c r="E5" s="115"/>
      <c r="F5" s="134" t="s">
        <v>85</v>
      </c>
      <c r="G5" s="130"/>
      <c r="H5" s="131"/>
      <c r="I5" s="128" t="s">
        <v>86</v>
      </c>
      <c r="J5" s="42"/>
      <c r="K5" s="137"/>
      <c r="L5" s="138"/>
      <c r="M5" s="134" t="s">
        <v>87</v>
      </c>
      <c r="N5" s="142"/>
      <c r="O5" s="142"/>
      <c r="P5" s="142"/>
      <c r="Q5" s="142"/>
      <c r="R5" s="142"/>
      <c r="S5" s="142"/>
      <c r="T5" s="143"/>
      <c r="U5" s="132" t="s">
        <v>22</v>
      </c>
      <c r="V5" s="120" t="s">
        <v>23</v>
      </c>
      <c r="W5" s="120" t="s">
        <v>24</v>
      </c>
      <c r="X5" s="122" t="s">
        <v>95</v>
      </c>
      <c r="Y5" s="124" t="s">
        <v>96</v>
      </c>
      <c r="Z5" s="126" t="s">
        <v>27</v>
      </c>
    </row>
    <row r="6" spans="1:26" ht="120" customHeight="1">
      <c r="A6" s="141"/>
      <c r="B6" s="116"/>
      <c r="C6" s="116"/>
      <c r="D6" s="116"/>
      <c r="E6" s="116"/>
      <c r="F6" s="121"/>
      <c r="G6" s="50" t="s">
        <v>73</v>
      </c>
      <c r="H6" s="51" t="s">
        <v>74</v>
      </c>
      <c r="I6" s="129"/>
      <c r="J6" s="43" t="s">
        <v>89</v>
      </c>
      <c r="K6" s="51" t="s">
        <v>73</v>
      </c>
      <c r="L6" s="51" t="s">
        <v>74</v>
      </c>
      <c r="M6" s="121"/>
      <c r="N6" s="44" t="s">
        <v>15</v>
      </c>
      <c r="O6" s="44" t="s">
        <v>16</v>
      </c>
      <c r="P6" s="44" t="s">
        <v>17</v>
      </c>
      <c r="Q6" s="44" t="s">
        <v>18</v>
      </c>
      <c r="R6" s="44" t="s">
        <v>19</v>
      </c>
      <c r="S6" s="44" t="s">
        <v>20</v>
      </c>
      <c r="T6" s="44" t="s">
        <v>21</v>
      </c>
      <c r="U6" s="133"/>
      <c r="V6" s="121"/>
      <c r="W6" s="121"/>
      <c r="X6" s="123"/>
      <c r="Y6" s="125"/>
      <c r="Z6" s="127"/>
    </row>
    <row r="7" spans="1:26" ht="21.75" customHeight="1">
      <c r="A7" s="52" t="s">
        <v>28</v>
      </c>
      <c r="B7" s="53">
        <v>730</v>
      </c>
      <c r="C7" s="53">
        <f>'2020 год'!D7</f>
        <v>758</v>
      </c>
      <c r="D7" s="54">
        <f t="shared" ref="D7:D36" si="0">SUM(F7,J7)</f>
        <v>761</v>
      </c>
      <c r="E7" s="55">
        <f t="shared" ref="E7:E36" si="1">SUM(I7,M7)</f>
        <v>2471</v>
      </c>
      <c r="F7" s="56">
        <v>133</v>
      </c>
      <c r="G7" s="57">
        <v>3</v>
      </c>
      <c r="H7" s="56">
        <v>4</v>
      </c>
      <c r="I7" s="58">
        <v>410</v>
      </c>
      <c r="J7" s="56">
        <v>628</v>
      </c>
      <c r="K7" s="56">
        <v>13</v>
      </c>
      <c r="L7" s="56">
        <v>9</v>
      </c>
      <c r="M7" s="55">
        <f>SUM(N7:S7)</f>
        <v>2061</v>
      </c>
      <c r="N7" s="59">
        <v>703</v>
      </c>
      <c r="O7" s="59">
        <v>1112</v>
      </c>
      <c r="P7" s="60">
        <v>31</v>
      </c>
      <c r="Q7" s="60">
        <v>131</v>
      </c>
      <c r="R7" s="60">
        <v>80</v>
      </c>
      <c r="S7" s="60">
        <v>4</v>
      </c>
      <c r="T7" s="60">
        <v>1921</v>
      </c>
      <c r="U7" s="55">
        <f>M7-T7</f>
        <v>140</v>
      </c>
      <c r="V7" s="59">
        <v>772</v>
      </c>
      <c r="W7" s="59">
        <v>196</v>
      </c>
      <c r="X7" s="60">
        <v>1051</v>
      </c>
      <c r="Y7" s="40">
        <v>247</v>
      </c>
      <c r="Z7" s="40">
        <v>12</v>
      </c>
    </row>
    <row r="8" spans="1:26" ht="20.25" customHeight="1">
      <c r="A8" s="52" t="s">
        <v>29</v>
      </c>
      <c r="B8" s="53">
        <v>630</v>
      </c>
      <c r="C8" s="53">
        <f>'2020 год'!D8</f>
        <v>634</v>
      </c>
      <c r="D8" s="54">
        <f t="shared" si="0"/>
        <v>628</v>
      </c>
      <c r="E8" s="55">
        <f t="shared" si="1"/>
        <v>2069</v>
      </c>
      <c r="F8" s="56">
        <v>81</v>
      </c>
      <c r="G8" s="56">
        <v>5</v>
      </c>
      <c r="H8" s="56">
        <v>9</v>
      </c>
      <c r="I8" s="60">
        <v>261</v>
      </c>
      <c r="J8" s="56">
        <v>547</v>
      </c>
      <c r="K8" s="56">
        <v>16</v>
      </c>
      <c r="L8" s="56">
        <v>23</v>
      </c>
      <c r="M8" s="55">
        <f t="shared" ref="M8:M36" si="2">SUM(N8:S8)</f>
        <v>1808</v>
      </c>
      <c r="N8" s="59">
        <v>613</v>
      </c>
      <c r="O8" s="59">
        <v>1003</v>
      </c>
      <c r="P8" s="60">
        <v>31</v>
      </c>
      <c r="Q8" s="60">
        <v>115</v>
      </c>
      <c r="R8" s="60">
        <v>45</v>
      </c>
      <c r="S8" s="60">
        <v>1</v>
      </c>
      <c r="T8" s="60">
        <v>1683</v>
      </c>
      <c r="U8" s="55">
        <f t="shared" ref="U8:U36" si="3">M8-T8</f>
        <v>125</v>
      </c>
      <c r="V8" s="59">
        <v>660</v>
      </c>
      <c r="W8" s="59">
        <v>522</v>
      </c>
      <c r="X8" s="60">
        <v>839</v>
      </c>
      <c r="Y8" s="40">
        <v>157</v>
      </c>
      <c r="Z8" s="40">
        <v>25</v>
      </c>
    </row>
    <row r="9" spans="1:26" ht="21" customHeight="1">
      <c r="A9" s="52" t="s">
        <v>30</v>
      </c>
      <c r="B9" s="53">
        <v>393</v>
      </c>
      <c r="C9" s="53">
        <f>'2020 год'!D9</f>
        <v>407</v>
      </c>
      <c r="D9" s="54">
        <f t="shared" si="0"/>
        <v>390</v>
      </c>
      <c r="E9" s="55">
        <f t="shared" si="1"/>
        <v>1312</v>
      </c>
      <c r="F9" s="56">
        <v>28</v>
      </c>
      <c r="G9" s="56">
        <v>0</v>
      </c>
      <c r="H9" s="56">
        <v>4</v>
      </c>
      <c r="I9" s="60">
        <v>90</v>
      </c>
      <c r="J9" s="56">
        <v>362</v>
      </c>
      <c r="K9" s="56">
        <v>7</v>
      </c>
      <c r="L9" s="56">
        <v>23</v>
      </c>
      <c r="M9" s="55">
        <f t="shared" si="2"/>
        <v>1222</v>
      </c>
      <c r="N9" s="59">
        <v>490</v>
      </c>
      <c r="O9" s="59">
        <v>624</v>
      </c>
      <c r="P9" s="60">
        <v>31</v>
      </c>
      <c r="Q9" s="60">
        <v>59</v>
      </c>
      <c r="R9" s="60">
        <v>18</v>
      </c>
      <c r="S9" s="60">
        <v>0</v>
      </c>
      <c r="T9" s="60">
        <v>1146</v>
      </c>
      <c r="U9" s="55">
        <f t="shared" si="3"/>
        <v>76</v>
      </c>
      <c r="V9" s="59">
        <v>408</v>
      </c>
      <c r="W9" s="59">
        <v>337</v>
      </c>
      <c r="X9" s="60">
        <v>1787</v>
      </c>
      <c r="Y9" s="40">
        <v>66</v>
      </c>
      <c r="Z9" s="40">
        <v>5</v>
      </c>
    </row>
    <row r="10" spans="1:26" ht="22.5" customHeight="1">
      <c r="A10" s="52" t="s">
        <v>31</v>
      </c>
      <c r="B10" s="53">
        <v>493</v>
      </c>
      <c r="C10" s="53">
        <f>'2020 год'!D10</f>
        <v>503</v>
      </c>
      <c r="D10" s="54">
        <f t="shared" si="0"/>
        <v>514</v>
      </c>
      <c r="E10" s="55">
        <f t="shared" si="1"/>
        <v>1708</v>
      </c>
      <c r="F10" s="56">
        <v>75</v>
      </c>
      <c r="G10" s="56"/>
      <c r="H10" s="56"/>
      <c r="I10" s="60">
        <v>223</v>
      </c>
      <c r="J10" s="56">
        <v>439</v>
      </c>
      <c r="K10" s="56"/>
      <c r="L10" s="56"/>
      <c r="M10" s="55">
        <f t="shared" si="2"/>
        <v>1485</v>
      </c>
      <c r="N10" s="59">
        <v>563</v>
      </c>
      <c r="O10" s="59">
        <v>804</v>
      </c>
      <c r="P10" s="60">
        <v>26</v>
      </c>
      <c r="Q10" s="60">
        <v>71</v>
      </c>
      <c r="R10" s="60">
        <v>16</v>
      </c>
      <c r="S10" s="60">
        <v>5</v>
      </c>
      <c r="T10" s="60">
        <v>1434</v>
      </c>
      <c r="U10" s="55">
        <f t="shared" si="3"/>
        <v>51</v>
      </c>
      <c r="V10" s="59">
        <v>514</v>
      </c>
      <c r="W10" s="59">
        <v>287</v>
      </c>
      <c r="X10" s="60">
        <v>678</v>
      </c>
      <c r="Y10" s="40">
        <v>48</v>
      </c>
      <c r="Z10" s="40">
        <v>6</v>
      </c>
    </row>
    <row r="11" spans="1:26" ht="21.75" customHeight="1">
      <c r="A11" s="52" t="s">
        <v>32</v>
      </c>
      <c r="B11" s="53">
        <v>303</v>
      </c>
      <c r="C11" s="53">
        <f>'2020 год'!D11</f>
        <v>325</v>
      </c>
      <c r="D11" s="54">
        <f t="shared" si="0"/>
        <v>323</v>
      </c>
      <c r="E11" s="55">
        <f t="shared" si="1"/>
        <v>1026</v>
      </c>
      <c r="F11" s="56">
        <v>16</v>
      </c>
      <c r="G11" s="56">
        <v>12</v>
      </c>
      <c r="H11" s="56">
        <v>0</v>
      </c>
      <c r="I11" s="60">
        <v>48</v>
      </c>
      <c r="J11" s="56">
        <v>307</v>
      </c>
      <c r="K11" s="56">
        <v>8</v>
      </c>
      <c r="L11" s="56">
        <v>10</v>
      </c>
      <c r="M11" s="55">
        <f t="shared" si="2"/>
        <v>978</v>
      </c>
      <c r="N11" s="59">
        <v>407</v>
      </c>
      <c r="O11" s="59">
        <v>480</v>
      </c>
      <c r="P11" s="60">
        <v>13</v>
      </c>
      <c r="Q11" s="60">
        <v>41</v>
      </c>
      <c r="R11" s="60">
        <v>37</v>
      </c>
      <c r="S11" s="60">
        <v>0</v>
      </c>
      <c r="T11" s="60">
        <v>920</v>
      </c>
      <c r="U11" s="55">
        <f t="shared" si="3"/>
        <v>58</v>
      </c>
      <c r="V11" s="59">
        <v>309</v>
      </c>
      <c r="W11" s="59">
        <v>222</v>
      </c>
      <c r="X11" s="60">
        <v>379</v>
      </c>
      <c r="Y11" s="40">
        <v>51</v>
      </c>
      <c r="Z11" s="40">
        <v>2</v>
      </c>
    </row>
    <row r="12" spans="1:26" ht="19.5" customHeight="1">
      <c r="A12" s="52" t="s">
        <v>33</v>
      </c>
      <c r="B12" s="53">
        <v>213</v>
      </c>
      <c r="C12" s="53">
        <f>'2020 год'!D12</f>
        <v>220</v>
      </c>
      <c r="D12" s="54">
        <f t="shared" si="0"/>
        <v>225</v>
      </c>
      <c r="E12" s="55">
        <f t="shared" si="1"/>
        <v>738</v>
      </c>
      <c r="F12" s="56">
        <v>52</v>
      </c>
      <c r="G12" s="56">
        <v>4</v>
      </c>
      <c r="H12" s="56">
        <v>2</v>
      </c>
      <c r="I12" s="60">
        <v>157</v>
      </c>
      <c r="J12" s="56">
        <v>173</v>
      </c>
      <c r="K12" s="56">
        <v>5</v>
      </c>
      <c r="L12" s="56">
        <v>2</v>
      </c>
      <c r="M12" s="61">
        <f t="shared" si="2"/>
        <v>581</v>
      </c>
      <c r="N12" s="59">
        <v>225</v>
      </c>
      <c r="O12" s="59">
        <v>300</v>
      </c>
      <c r="P12" s="60">
        <v>5</v>
      </c>
      <c r="Q12" s="60">
        <v>39</v>
      </c>
      <c r="R12" s="60">
        <v>8</v>
      </c>
      <c r="S12" s="60">
        <v>4</v>
      </c>
      <c r="T12" s="60">
        <v>547</v>
      </c>
      <c r="U12" s="55">
        <f>M12-T12</f>
        <v>34</v>
      </c>
      <c r="V12" s="59">
        <v>181</v>
      </c>
      <c r="W12" s="59">
        <v>6</v>
      </c>
      <c r="X12" s="60">
        <v>307</v>
      </c>
      <c r="Y12" s="40">
        <v>64</v>
      </c>
      <c r="Z12" s="40">
        <v>16</v>
      </c>
    </row>
    <row r="13" spans="1:26" ht="21" customHeight="1">
      <c r="A13" s="52" t="s">
        <v>34</v>
      </c>
      <c r="B13" s="53">
        <v>255</v>
      </c>
      <c r="C13" s="53">
        <f>'2020 год'!D13</f>
        <v>261</v>
      </c>
      <c r="D13" s="54">
        <f t="shared" si="0"/>
        <v>260</v>
      </c>
      <c r="E13" s="55">
        <f t="shared" si="1"/>
        <v>847</v>
      </c>
      <c r="F13" s="56">
        <v>33</v>
      </c>
      <c r="G13" s="56">
        <v>3</v>
      </c>
      <c r="H13" s="56">
        <v>2</v>
      </c>
      <c r="I13" s="60">
        <v>104</v>
      </c>
      <c r="J13" s="56">
        <v>227</v>
      </c>
      <c r="K13" s="56">
        <v>5</v>
      </c>
      <c r="L13" s="56">
        <v>7</v>
      </c>
      <c r="M13" s="55">
        <f t="shared" si="2"/>
        <v>743</v>
      </c>
      <c r="N13" s="59">
        <v>268</v>
      </c>
      <c r="O13" s="59">
        <v>390</v>
      </c>
      <c r="P13" s="60">
        <v>24</v>
      </c>
      <c r="Q13" s="60">
        <v>33</v>
      </c>
      <c r="R13" s="60">
        <v>24</v>
      </c>
      <c r="S13" s="60">
        <v>4</v>
      </c>
      <c r="T13" s="60">
        <v>676</v>
      </c>
      <c r="U13" s="55">
        <f t="shared" si="3"/>
        <v>67</v>
      </c>
      <c r="V13" s="59">
        <v>269</v>
      </c>
      <c r="W13" s="59">
        <v>21</v>
      </c>
      <c r="X13" s="60">
        <v>323</v>
      </c>
      <c r="Y13" s="40">
        <v>76</v>
      </c>
      <c r="Z13" s="40">
        <v>8</v>
      </c>
    </row>
    <row r="14" spans="1:26" ht="21.75" customHeight="1">
      <c r="A14" s="52" t="s">
        <v>35</v>
      </c>
      <c r="B14" s="53">
        <v>1378</v>
      </c>
      <c r="C14" s="53">
        <f>'2020 год'!D14</f>
        <v>1460</v>
      </c>
      <c r="D14" s="54">
        <f t="shared" si="0"/>
        <v>1497</v>
      </c>
      <c r="E14" s="55">
        <f t="shared" si="1"/>
        <v>4874</v>
      </c>
      <c r="F14" s="62">
        <v>234</v>
      </c>
      <c r="G14" s="56">
        <v>15</v>
      </c>
      <c r="H14" s="62">
        <v>5</v>
      </c>
      <c r="I14" s="60">
        <v>731</v>
      </c>
      <c r="J14" s="62">
        <v>1263</v>
      </c>
      <c r="K14" s="62">
        <v>44</v>
      </c>
      <c r="L14" s="62">
        <v>24</v>
      </c>
      <c r="M14" s="55">
        <f t="shared" si="2"/>
        <v>4143</v>
      </c>
      <c r="N14" s="62">
        <v>1771</v>
      </c>
      <c r="O14" s="62">
        <v>2095</v>
      </c>
      <c r="P14" s="62">
        <v>0</v>
      </c>
      <c r="Q14" s="62">
        <v>203</v>
      </c>
      <c r="R14" s="62">
        <v>67</v>
      </c>
      <c r="S14" s="62">
        <v>7</v>
      </c>
      <c r="T14" s="62">
        <v>3860</v>
      </c>
      <c r="U14" s="55">
        <f t="shared" si="3"/>
        <v>283</v>
      </c>
      <c r="V14" s="59">
        <v>1526</v>
      </c>
      <c r="W14" s="59">
        <v>1472</v>
      </c>
      <c r="X14" s="60">
        <v>1728</v>
      </c>
      <c r="Y14" s="40">
        <v>364</v>
      </c>
      <c r="Z14" s="40">
        <v>52</v>
      </c>
    </row>
    <row r="15" spans="1:26" ht="19.5" customHeight="1">
      <c r="A15" s="52" t="s">
        <v>36</v>
      </c>
      <c r="B15" s="53">
        <v>703</v>
      </c>
      <c r="C15" s="53">
        <f>'2020 год'!D15</f>
        <v>725</v>
      </c>
      <c r="D15" s="54">
        <f t="shared" si="0"/>
        <v>738</v>
      </c>
      <c r="E15" s="55">
        <f t="shared" si="1"/>
        <v>2382</v>
      </c>
      <c r="F15" s="56">
        <v>158</v>
      </c>
      <c r="G15" s="62">
        <v>4</v>
      </c>
      <c r="H15" s="56">
        <v>7</v>
      </c>
      <c r="I15" s="60">
        <v>488</v>
      </c>
      <c r="J15" s="56">
        <v>580</v>
      </c>
      <c r="K15" s="56">
        <v>10</v>
      </c>
      <c r="L15" s="56">
        <v>14</v>
      </c>
      <c r="M15" s="55">
        <f t="shared" si="2"/>
        <v>1894</v>
      </c>
      <c r="N15" s="59">
        <v>805</v>
      </c>
      <c r="O15" s="59">
        <v>947</v>
      </c>
      <c r="P15" s="60">
        <v>0</v>
      </c>
      <c r="Q15" s="60">
        <v>99</v>
      </c>
      <c r="R15" s="60">
        <v>43</v>
      </c>
      <c r="S15" s="60">
        <v>0</v>
      </c>
      <c r="T15" s="60">
        <v>1773</v>
      </c>
      <c r="U15" s="55">
        <f t="shared" si="3"/>
        <v>121</v>
      </c>
      <c r="V15" s="59">
        <v>759</v>
      </c>
      <c r="W15" s="59">
        <v>506</v>
      </c>
      <c r="X15" s="60">
        <v>864</v>
      </c>
      <c r="Y15" s="40">
        <v>145</v>
      </c>
      <c r="Z15" s="40">
        <v>32</v>
      </c>
    </row>
    <row r="16" spans="1:26" ht="19.5" customHeight="1">
      <c r="A16" s="52" t="s">
        <v>37</v>
      </c>
      <c r="B16" s="53">
        <v>278</v>
      </c>
      <c r="C16" s="53">
        <f>'2020 год'!D16</f>
        <v>274</v>
      </c>
      <c r="D16" s="54">
        <f t="shared" si="0"/>
        <v>273</v>
      </c>
      <c r="E16" s="55">
        <f t="shared" si="1"/>
        <v>926</v>
      </c>
      <c r="F16" s="56">
        <v>41</v>
      </c>
      <c r="G16" s="56">
        <v>8</v>
      </c>
      <c r="H16" s="56">
        <v>6</v>
      </c>
      <c r="I16" s="60">
        <v>133</v>
      </c>
      <c r="J16" s="56">
        <v>232</v>
      </c>
      <c r="K16" s="56">
        <v>19</v>
      </c>
      <c r="L16" s="56">
        <v>25</v>
      </c>
      <c r="M16" s="55">
        <f t="shared" si="2"/>
        <v>793</v>
      </c>
      <c r="N16" s="59">
        <v>302</v>
      </c>
      <c r="O16" s="59">
        <v>413</v>
      </c>
      <c r="P16" s="60">
        <v>0</v>
      </c>
      <c r="Q16" s="60">
        <v>62</v>
      </c>
      <c r="R16" s="60">
        <v>10</v>
      </c>
      <c r="S16" s="60">
        <v>6</v>
      </c>
      <c r="T16" s="60">
        <v>746</v>
      </c>
      <c r="U16" s="55">
        <f t="shared" si="3"/>
        <v>47</v>
      </c>
      <c r="V16" s="59">
        <v>244</v>
      </c>
      <c r="W16" s="59">
        <v>40</v>
      </c>
      <c r="X16" s="60">
        <v>384</v>
      </c>
      <c r="Y16" s="40">
        <v>339</v>
      </c>
      <c r="Z16" s="40">
        <v>12</v>
      </c>
    </row>
    <row r="17" spans="1:26" ht="22.5" customHeight="1">
      <c r="A17" s="52" t="s">
        <v>38</v>
      </c>
      <c r="B17" s="53">
        <v>244</v>
      </c>
      <c r="C17" s="53">
        <f>'2020 год'!D17</f>
        <v>253</v>
      </c>
      <c r="D17" s="54">
        <f t="shared" si="0"/>
        <v>233</v>
      </c>
      <c r="E17" s="55">
        <f t="shared" si="1"/>
        <v>743</v>
      </c>
      <c r="F17" s="56">
        <v>27</v>
      </c>
      <c r="G17" s="56">
        <v>5</v>
      </c>
      <c r="H17" s="56">
        <v>2</v>
      </c>
      <c r="I17" s="60">
        <v>84</v>
      </c>
      <c r="J17" s="56">
        <v>206</v>
      </c>
      <c r="K17" s="56">
        <v>6</v>
      </c>
      <c r="L17" s="56">
        <v>26</v>
      </c>
      <c r="M17" s="55">
        <f t="shared" si="2"/>
        <v>659</v>
      </c>
      <c r="N17" s="59">
        <v>237</v>
      </c>
      <c r="O17" s="59">
        <v>364</v>
      </c>
      <c r="P17" s="60">
        <v>10</v>
      </c>
      <c r="Q17" s="60">
        <v>32</v>
      </c>
      <c r="R17" s="60">
        <v>16</v>
      </c>
      <c r="S17" s="60">
        <v>0</v>
      </c>
      <c r="T17" s="60">
        <v>593</v>
      </c>
      <c r="U17" s="55">
        <f t="shared" si="3"/>
        <v>66</v>
      </c>
      <c r="V17" s="59">
        <v>233</v>
      </c>
      <c r="W17" s="59">
        <v>17</v>
      </c>
      <c r="X17" s="60">
        <v>335</v>
      </c>
      <c r="Y17" s="40">
        <v>82</v>
      </c>
      <c r="Z17" s="40">
        <v>17</v>
      </c>
    </row>
    <row r="18" spans="1:26" ht="21" customHeight="1">
      <c r="A18" s="52" t="s">
        <v>39</v>
      </c>
      <c r="B18" s="53">
        <v>454</v>
      </c>
      <c r="C18" s="53">
        <f>'2020 год'!D18</f>
        <v>492</v>
      </c>
      <c r="D18" s="54">
        <f t="shared" si="0"/>
        <v>490</v>
      </c>
      <c r="E18" s="55">
        <f t="shared" si="1"/>
        <v>1605</v>
      </c>
      <c r="F18" s="56">
        <v>50</v>
      </c>
      <c r="G18" s="56">
        <v>2</v>
      </c>
      <c r="H18" s="56">
        <v>2</v>
      </c>
      <c r="I18" s="60">
        <v>170</v>
      </c>
      <c r="J18" s="56">
        <v>440</v>
      </c>
      <c r="K18" s="56">
        <v>9</v>
      </c>
      <c r="L18" s="56">
        <v>8</v>
      </c>
      <c r="M18" s="55">
        <f t="shared" si="2"/>
        <v>1435</v>
      </c>
      <c r="N18" s="59">
        <v>562</v>
      </c>
      <c r="O18" s="59">
        <v>763</v>
      </c>
      <c r="P18" s="60">
        <v>13</v>
      </c>
      <c r="Q18" s="60">
        <v>55</v>
      </c>
      <c r="R18" s="60">
        <v>42</v>
      </c>
      <c r="S18" s="60">
        <v>0</v>
      </c>
      <c r="T18" s="60">
        <v>1338</v>
      </c>
      <c r="U18" s="55">
        <f t="shared" si="3"/>
        <v>97</v>
      </c>
      <c r="V18" s="59">
        <v>470</v>
      </c>
      <c r="W18" s="59">
        <v>50</v>
      </c>
      <c r="X18" s="60">
        <v>644</v>
      </c>
      <c r="Y18" s="40">
        <v>163</v>
      </c>
      <c r="Z18" s="40">
        <v>30</v>
      </c>
    </row>
    <row r="19" spans="1:26" ht="22.5" customHeight="1">
      <c r="A19" s="52" t="s">
        <v>40</v>
      </c>
      <c r="B19" s="53">
        <v>285</v>
      </c>
      <c r="C19" s="53">
        <f>'2020 год'!D19</f>
        <v>284</v>
      </c>
      <c r="D19" s="54">
        <f t="shared" si="0"/>
        <v>294</v>
      </c>
      <c r="E19" s="55">
        <f t="shared" si="1"/>
        <v>963</v>
      </c>
      <c r="F19" s="56">
        <v>72</v>
      </c>
      <c r="G19" s="56">
        <v>5</v>
      </c>
      <c r="H19" s="56">
        <v>4</v>
      </c>
      <c r="I19" s="60">
        <v>212</v>
      </c>
      <c r="J19" s="56">
        <v>222</v>
      </c>
      <c r="K19" s="56">
        <v>5</v>
      </c>
      <c r="L19" s="56">
        <v>14</v>
      </c>
      <c r="M19" s="55">
        <f t="shared" si="2"/>
        <v>751</v>
      </c>
      <c r="N19" s="59">
        <v>263</v>
      </c>
      <c r="O19" s="59">
        <v>407</v>
      </c>
      <c r="P19" s="60">
        <v>0</v>
      </c>
      <c r="Q19" s="60">
        <v>70</v>
      </c>
      <c r="R19" s="60">
        <v>11</v>
      </c>
      <c r="S19" s="60">
        <v>0</v>
      </c>
      <c r="T19" s="60">
        <v>706</v>
      </c>
      <c r="U19" s="55">
        <f>M19-T19</f>
        <v>45</v>
      </c>
      <c r="V19" s="59">
        <v>312</v>
      </c>
      <c r="W19" s="59">
        <v>122</v>
      </c>
      <c r="X19" s="60">
        <v>382</v>
      </c>
      <c r="Y19" s="40">
        <v>77</v>
      </c>
      <c r="Z19" s="40">
        <v>22</v>
      </c>
    </row>
    <row r="20" spans="1:26" ht="23.25" customHeight="1">
      <c r="A20" s="52" t="s">
        <v>41</v>
      </c>
      <c r="B20" s="53">
        <v>209</v>
      </c>
      <c r="C20" s="53">
        <f>'2020 год'!D20</f>
        <v>207</v>
      </c>
      <c r="D20" s="54">
        <f t="shared" si="0"/>
        <v>213</v>
      </c>
      <c r="E20" s="55">
        <f t="shared" si="1"/>
        <v>694</v>
      </c>
      <c r="F20" s="56">
        <v>27</v>
      </c>
      <c r="G20" s="56">
        <v>1</v>
      </c>
      <c r="H20" s="56">
        <v>2</v>
      </c>
      <c r="I20" s="60">
        <v>90</v>
      </c>
      <c r="J20" s="56">
        <v>186</v>
      </c>
      <c r="K20" s="56">
        <v>7</v>
      </c>
      <c r="L20" s="56">
        <v>8</v>
      </c>
      <c r="M20" s="55">
        <f t="shared" si="2"/>
        <v>604</v>
      </c>
      <c r="N20" s="59">
        <v>243</v>
      </c>
      <c r="O20" s="59">
        <v>310</v>
      </c>
      <c r="P20" s="60">
        <v>16</v>
      </c>
      <c r="Q20" s="60">
        <v>22</v>
      </c>
      <c r="R20" s="60">
        <v>12</v>
      </c>
      <c r="S20" s="60">
        <v>1</v>
      </c>
      <c r="T20" s="60">
        <v>567</v>
      </c>
      <c r="U20" s="55">
        <f t="shared" si="3"/>
        <v>37</v>
      </c>
      <c r="V20" s="59">
        <v>223</v>
      </c>
      <c r="W20" s="59">
        <v>31</v>
      </c>
      <c r="X20" s="60">
        <v>341</v>
      </c>
      <c r="Y20" s="40">
        <v>64</v>
      </c>
      <c r="Z20" s="40">
        <v>4</v>
      </c>
    </row>
    <row r="21" spans="1:26" ht="23.25" customHeight="1">
      <c r="A21" s="52" t="s">
        <v>42</v>
      </c>
      <c r="B21" s="53">
        <v>208</v>
      </c>
      <c r="C21" s="53">
        <f>'2020 год'!D21</f>
        <v>209</v>
      </c>
      <c r="D21" s="54">
        <f t="shared" si="0"/>
        <v>212</v>
      </c>
      <c r="E21" s="55">
        <f t="shared" si="1"/>
        <v>684</v>
      </c>
      <c r="F21" s="56">
        <v>38</v>
      </c>
      <c r="G21" s="56">
        <v>1</v>
      </c>
      <c r="H21" s="56">
        <v>0</v>
      </c>
      <c r="I21" s="60">
        <v>117</v>
      </c>
      <c r="J21" s="56">
        <v>174</v>
      </c>
      <c r="K21" s="56">
        <v>3</v>
      </c>
      <c r="L21" s="56">
        <v>2</v>
      </c>
      <c r="M21" s="55">
        <f t="shared" si="2"/>
        <v>567</v>
      </c>
      <c r="N21" s="59">
        <v>202</v>
      </c>
      <c r="O21" s="59">
        <v>309</v>
      </c>
      <c r="P21" s="60">
        <v>0</v>
      </c>
      <c r="Q21" s="60">
        <v>33</v>
      </c>
      <c r="R21" s="60">
        <v>23</v>
      </c>
      <c r="S21" s="60">
        <v>0</v>
      </c>
      <c r="T21" s="60">
        <v>503</v>
      </c>
      <c r="U21" s="55">
        <f>M21-T21</f>
        <v>64</v>
      </c>
      <c r="V21" s="59">
        <v>160</v>
      </c>
      <c r="W21" s="59">
        <v>14</v>
      </c>
      <c r="X21" s="60">
        <v>284</v>
      </c>
      <c r="Y21" s="40">
        <v>41</v>
      </c>
      <c r="Z21" s="40">
        <v>10</v>
      </c>
    </row>
    <row r="22" spans="1:26" ht="23.25" customHeight="1">
      <c r="A22" s="52" t="s">
        <v>43</v>
      </c>
      <c r="B22" s="53">
        <v>777</v>
      </c>
      <c r="C22" s="53">
        <f>'2020 год'!D22</f>
        <v>830</v>
      </c>
      <c r="D22" s="54">
        <f t="shared" si="0"/>
        <v>840</v>
      </c>
      <c r="E22" s="55">
        <f t="shared" si="1"/>
        <v>2689</v>
      </c>
      <c r="F22" s="56">
        <v>128</v>
      </c>
      <c r="G22" s="56">
        <v>1</v>
      </c>
      <c r="H22" s="56">
        <v>5</v>
      </c>
      <c r="I22" s="60">
        <v>392</v>
      </c>
      <c r="J22" s="56">
        <v>712</v>
      </c>
      <c r="K22" s="56">
        <v>26</v>
      </c>
      <c r="L22" s="56">
        <v>11</v>
      </c>
      <c r="M22" s="55">
        <f t="shared" si="2"/>
        <v>2297</v>
      </c>
      <c r="N22" s="59">
        <v>890</v>
      </c>
      <c r="O22" s="59">
        <v>1176</v>
      </c>
      <c r="P22" s="60">
        <v>72</v>
      </c>
      <c r="Q22" s="60">
        <v>89</v>
      </c>
      <c r="R22" s="60">
        <v>67</v>
      </c>
      <c r="S22" s="60">
        <v>3</v>
      </c>
      <c r="T22" s="60">
        <v>2159</v>
      </c>
      <c r="U22" s="55">
        <f t="shared" si="3"/>
        <v>138</v>
      </c>
      <c r="V22" s="59">
        <v>863</v>
      </c>
      <c r="W22" s="59">
        <v>262</v>
      </c>
      <c r="X22" s="60">
        <v>1107</v>
      </c>
      <c r="Y22" s="40">
        <v>359</v>
      </c>
      <c r="Z22" s="40">
        <v>43</v>
      </c>
    </row>
    <row r="23" spans="1:26" ht="24" customHeight="1">
      <c r="A23" s="52" t="s">
        <v>44</v>
      </c>
      <c r="B23" s="53">
        <v>640</v>
      </c>
      <c r="C23" s="53">
        <f>'2020 год'!D23</f>
        <v>676</v>
      </c>
      <c r="D23" s="54">
        <f t="shared" si="0"/>
        <v>686</v>
      </c>
      <c r="E23" s="61">
        <f t="shared" si="1"/>
        <v>2279</v>
      </c>
      <c r="F23" s="56">
        <v>87</v>
      </c>
      <c r="G23" s="56">
        <v>4</v>
      </c>
      <c r="H23" s="56">
        <v>0</v>
      </c>
      <c r="I23" s="60">
        <v>270</v>
      </c>
      <c r="J23" s="56">
        <v>599</v>
      </c>
      <c r="K23" s="56">
        <v>10</v>
      </c>
      <c r="L23" s="56">
        <v>4</v>
      </c>
      <c r="M23" s="55">
        <f t="shared" si="2"/>
        <v>2009</v>
      </c>
      <c r="N23" s="59">
        <v>732</v>
      </c>
      <c r="O23" s="59">
        <v>1059</v>
      </c>
      <c r="P23" s="60">
        <v>50</v>
      </c>
      <c r="Q23" s="60">
        <v>103</v>
      </c>
      <c r="R23" s="60">
        <v>64</v>
      </c>
      <c r="S23" s="60">
        <v>1</v>
      </c>
      <c r="T23" s="60">
        <v>1886</v>
      </c>
      <c r="U23" s="55">
        <f t="shared" si="3"/>
        <v>123</v>
      </c>
      <c r="V23" s="59">
        <v>690</v>
      </c>
      <c r="W23" s="59">
        <v>364</v>
      </c>
      <c r="X23" s="60">
        <v>948</v>
      </c>
      <c r="Y23" s="40">
        <v>113</v>
      </c>
      <c r="Z23" s="40">
        <v>7</v>
      </c>
    </row>
    <row r="24" spans="1:26" ht="24.75" customHeight="1">
      <c r="A24" s="52" t="s">
        <v>45</v>
      </c>
      <c r="B24" s="53">
        <v>415</v>
      </c>
      <c r="C24" s="53">
        <f>'2020 год'!D24</f>
        <v>442</v>
      </c>
      <c r="D24" s="54">
        <f t="shared" si="0"/>
        <v>438</v>
      </c>
      <c r="E24" s="55">
        <f t="shared" si="1"/>
        <v>1441</v>
      </c>
      <c r="F24" s="56">
        <v>48</v>
      </c>
      <c r="G24" s="56">
        <v>4</v>
      </c>
      <c r="H24" s="56">
        <v>2</v>
      </c>
      <c r="I24" s="60">
        <v>167</v>
      </c>
      <c r="J24" s="56">
        <v>390</v>
      </c>
      <c r="K24" s="56">
        <v>8</v>
      </c>
      <c r="L24" s="56"/>
      <c r="M24" s="55">
        <f t="shared" si="2"/>
        <v>1274</v>
      </c>
      <c r="N24" s="59">
        <v>565</v>
      </c>
      <c r="O24" s="59">
        <v>622</v>
      </c>
      <c r="P24" s="60">
        <v>0</v>
      </c>
      <c r="Q24" s="60">
        <v>74</v>
      </c>
      <c r="R24" s="60">
        <v>13</v>
      </c>
      <c r="S24" s="60"/>
      <c r="T24" s="60">
        <v>1249</v>
      </c>
      <c r="U24" s="55">
        <f>M24-T24</f>
        <v>25</v>
      </c>
      <c r="V24" s="59">
        <v>438</v>
      </c>
      <c r="W24" s="59">
        <v>320</v>
      </c>
      <c r="X24" s="60">
        <v>546</v>
      </c>
      <c r="Y24" s="40"/>
      <c r="Z24" s="40"/>
    </row>
    <row r="25" spans="1:26" ht="25.5" customHeight="1">
      <c r="A25" s="52" t="s">
        <v>46</v>
      </c>
      <c r="B25" s="53">
        <v>326</v>
      </c>
      <c r="C25" s="53">
        <f>'2020 год'!D25</f>
        <v>322</v>
      </c>
      <c r="D25" s="54">
        <f t="shared" si="0"/>
        <v>323</v>
      </c>
      <c r="E25" s="55">
        <f t="shared" si="1"/>
        <v>1096</v>
      </c>
      <c r="F25" s="56">
        <v>43</v>
      </c>
      <c r="G25" s="56">
        <v>1</v>
      </c>
      <c r="H25" s="56">
        <v>0</v>
      </c>
      <c r="I25" s="60">
        <v>163</v>
      </c>
      <c r="J25" s="56">
        <v>280</v>
      </c>
      <c r="K25" s="56">
        <v>5</v>
      </c>
      <c r="L25" s="56">
        <v>6</v>
      </c>
      <c r="M25" s="55">
        <f t="shared" si="2"/>
        <v>933</v>
      </c>
      <c r="N25" s="59">
        <v>351</v>
      </c>
      <c r="O25" s="59">
        <v>472</v>
      </c>
      <c r="P25" s="60">
        <v>22</v>
      </c>
      <c r="Q25" s="60">
        <v>55</v>
      </c>
      <c r="R25" s="60">
        <v>33</v>
      </c>
      <c r="S25" s="60">
        <v>0</v>
      </c>
      <c r="T25" s="60">
        <v>848</v>
      </c>
      <c r="U25" s="55">
        <f t="shared" si="3"/>
        <v>85</v>
      </c>
      <c r="V25" s="59">
        <v>305</v>
      </c>
      <c r="W25" s="59">
        <v>144</v>
      </c>
      <c r="X25" s="60">
        <v>447</v>
      </c>
      <c r="Y25" s="40"/>
      <c r="Z25" s="40"/>
    </row>
    <row r="26" spans="1:26" ht="22.5" customHeight="1">
      <c r="A26" s="52" t="s">
        <v>47</v>
      </c>
      <c r="B26" s="53">
        <v>305</v>
      </c>
      <c r="C26" s="53">
        <f>'2020 год'!D26</f>
        <v>316</v>
      </c>
      <c r="D26" s="54">
        <f t="shared" si="0"/>
        <v>317</v>
      </c>
      <c r="E26" s="55">
        <f t="shared" si="1"/>
        <v>1103</v>
      </c>
      <c r="F26" s="56">
        <v>57</v>
      </c>
      <c r="G26" s="56">
        <v>1</v>
      </c>
      <c r="H26" s="56">
        <v>2</v>
      </c>
      <c r="I26" s="60">
        <v>228</v>
      </c>
      <c r="J26" s="56">
        <v>260</v>
      </c>
      <c r="K26" s="56">
        <v>7</v>
      </c>
      <c r="L26" s="56">
        <v>4</v>
      </c>
      <c r="M26" s="55">
        <f t="shared" si="2"/>
        <v>875</v>
      </c>
      <c r="N26" s="59">
        <v>371</v>
      </c>
      <c r="O26" s="59">
        <v>410</v>
      </c>
      <c r="P26" s="60">
        <v>30</v>
      </c>
      <c r="Q26" s="60">
        <v>29</v>
      </c>
      <c r="R26" s="60">
        <v>34</v>
      </c>
      <c r="S26" s="60">
        <v>1</v>
      </c>
      <c r="T26" s="60">
        <v>771</v>
      </c>
      <c r="U26" s="55">
        <f t="shared" si="3"/>
        <v>104</v>
      </c>
      <c r="V26" s="59">
        <v>267</v>
      </c>
      <c r="W26" s="59">
        <v>13</v>
      </c>
      <c r="X26" s="60">
        <v>410</v>
      </c>
      <c r="Y26" s="40">
        <v>29</v>
      </c>
      <c r="Z26" s="40">
        <v>9</v>
      </c>
    </row>
    <row r="27" spans="1:26" s="27" customFormat="1" ht="22.5" customHeight="1">
      <c r="A27" s="52" t="s">
        <v>48</v>
      </c>
      <c r="B27" s="53">
        <v>882</v>
      </c>
      <c r="C27" s="53">
        <f>'2020 год'!D27</f>
        <v>904</v>
      </c>
      <c r="D27" s="54">
        <f t="shared" si="0"/>
        <v>873</v>
      </c>
      <c r="E27" s="55">
        <f t="shared" si="1"/>
        <v>2820</v>
      </c>
      <c r="F27" s="56">
        <v>96</v>
      </c>
      <c r="G27" s="56">
        <v>8</v>
      </c>
      <c r="H27" s="56">
        <v>5</v>
      </c>
      <c r="I27" s="60">
        <v>101</v>
      </c>
      <c r="J27" s="56">
        <v>777</v>
      </c>
      <c r="K27" s="56">
        <v>12</v>
      </c>
      <c r="L27" s="56">
        <v>7</v>
      </c>
      <c r="M27" s="55">
        <f>SUM(N27:S27)</f>
        <v>2719</v>
      </c>
      <c r="N27" s="59">
        <v>963</v>
      </c>
      <c r="O27" s="59">
        <v>1574</v>
      </c>
      <c r="P27" s="60">
        <v>60</v>
      </c>
      <c r="Q27" s="60">
        <v>55</v>
      </c>
      <c r="R27" s="60">
        <v>64</v>
      </c>
      <c r="S27" s="60">
        <v>3</v>
      </c>
      <c r="T27" s="60">
        <v>2594</v>
      </c>
      <c r="U27" s="55">
        <f t="shared" si="3"/>
        <v>125</v>
      </c>
      <c r="V27" s="59">
        <v>873</v>
      </c>
      <c r="W27" s="59">
        <v>792</v>
      </c>
      <c r="X27" s="60">
        <v>1294</v>
      </c>
      <c r="Y27" s="40">
        <v>187</v>
      </c>
      <c r="Z27" s="40">
        <v>35</v>
      </c>
    </row>
    <row r="28" spans="1:26" ht="22.5" customHeight="1">
      <c r="A28" s="52" t="s">
        <v>49</v>
      </c>
      <c r="B28" s="53">
        <v>365</v>
      </c>
      <c r="C28" s="53">
        <f>'2020 год'!D28</f>
        <v>404</v>
      </c>
      <c r="D28" s="54">
        <f t="shared" si="0"/>
        <v>421</v>
      </c>
      <c r="E28" s="55">
        <f t="shared" si="1"/>
        <v>1344</v>
      </c>
      <c r="F28" s="56">
        <v>64</v>
      </c>
      <c r="G28" s="56">
        <v>8</v>
      </c>
      <c r="H28" s="56">
        <v>3</v>
      </c>
      <c r="I28" s="60">
        <v>194</v>
      </c>
      <c r="J28" s="56">
        <v>357</v>
      </c>
      <c r="K28" s="56">
        <v>23</v>
      </c>
      <c r="L28" s="56">
        <v>12</v>
      </c>
      <c r="M28" s="55">
        <f t="shared" si="2"/>
        <v>1150</v>
      </c>
      <c r="N28" s="59">
        <v>441</v>
      </c>
      <c r="O28" s="59">
        <v>584</v>
      </c>
      <c r="P28" s="60">
        <v>32</v>
      </c>
      <c r="Q28" s="60">
        <v>56</v>
      </c>
      <c r="R28" s="60">
        <v>36</v>
      </c>
      <c r="S28" s="60">
        <v>1</v>
      </c>
      <c r="T28" s="60">
        <v>1066</v>
      </c>
      <c r="U28" s="55">
        <f t="shared" si="3"/>
        <v>84</v>
      </c>
      <c r="V28" s="59">
        <v>436</v>
      </c>
      <c r="W28" s="59">
        <v>60</v>
      </c>
      <c r="X28" s="60">
        <v>558</v>
      </c>
      <c r="Y28" s="40">
        <v>0</v>
      </c>
      <c r="Z28" s="40">
        <v>0</v>
      </c>
    </row>
    <row r="29" spans="1:26" ht="24.75" customHeight="1">
      <c r="A29" s="52" t="s">
        <v>50</v>
      </c>
      <c r="B29" s="53">
        <v>172</v>
      </c>
      <c r="C29" s="53">
        <f>'2020 год'!D29</f>
        <v>170</v>
      </c>
      <c r="D29" s="54">
        <f t="shared" si="0"/>
        <v>170</v>
      </c>
      <c r="E29" s="55">
        <f t="shared" si="1"/>
        <v>565</v>
      </c>
      <c r="F29" s="56">
        <v>25</v>
      </c>
      <c r="G29" s="56">
        <v>0</v>
      </c>
      <c r="H29" s="56">
        <v>0</v>
      </c>
      <c r="I29" s="60">
        <v>76</v>
      </c>
      <c r="J29" s="56">
        <v>145</v>
      </c>
      <c r="K29" s="56">
        <v>2</v>
      </c>
      <c r="L29" s="56">
        <v>4</v>
      </c>
      <c r="M29" s="55">
        <f t="shared" si="2"/>
        <v>489</v>
      </c>
      <c r="N29" s="59">
        <v>154</v>
      </c>
      <c r="O29" s="59">
        <v>272</v>
      </c>
      <c r="P29" s="60">
        <v>9</v>
      </c>
      <c r="Q29" s="60">
        <v>36</v>
      </c>
      <c r="R29" s="60">
        <v>18</v>
      </c>
      <c r="S29" s="60">
        <v>0</v>
      </c>
      <c r="T29" s="60">
        <v>439</v>
      </c>
      <c r="U29" s="55">
        <f t="shared" si="3"/>
        <v>50</v>
      </c>
      <c r="V29" s="59">
        <v>174</v>
      </c>
      <c r="W29" s="59">
        <v>113</v>
      </c>
      <c r="X29" s="60">
        <v>268</v>
      </c>
      <c r="Y29" s="40">
        <v>56</v>
      </c>
      <c r="Z29" s="40">
        <v>10</v>
      </c>
    </row>
    <row r="30" spans="1:26" ht="24" customHeight="1">
      <c r="A30" s="52" t="s">
        <v>51</v>
      </c>
      <c r="B30" s="53">
        <v>539</v>
      </c>
      <c r="C30" s="53">
        <f>'2020 год'!D30</f>
        <v>555</v>
      </c>
      <c r="D30" s="54">
        <f t="shared" si="0"/>
        <v>553</v>
      </c>
      <c r="E30" s="55">
        <f t="shared" si="1"/>
        <v>1787</v>
      </c>
      <c r="F30" s="56">
        <v>78</v>
      </c>
      <c r="G30" s="56">
        <v>11</v>
      </c>
      <c r="H30" s="56">
        <v>15</v>
      </c>
      <c r="I30" s="60">
        <v>249</v>
      </c>
      <c r="J30" s="56">
        <v>475</v>
      </c>
      <c r="K30" s="56">
        <v>21</v>
      </c>
      <c r="L30" s="56">
        <v>19</v>
      </c>
      <c r="M30" s="55">
        <f t="shared" si="2"/>
        <v>1538</v>
      </c>
      <c r="N30" s="59">
        <v>593</v>
      </c>
      <c r="O30" s="59">
        <v>802</v>
      </c>
      <c r="P30" s="60">
        <v>47</v>
      </c>
      <c r="Q30" s="60">
        <v>48</v>
      </c>
      <c r="R30" s="60">
        <v>41</v>
      </c>
      <c r="S30" s="60">
        <v>7</v>
      </c>
      <c r="T30" s="60">
        <v>1414</v>
      </c>
      <c r="U30" s="55">
        <f>M30-T30</f>
        <v>124</v>
      </c>
      <c r="V30" s="59">
        <v>553</v>
      </c>
      <c r="W30" s="59">
        <v>469</v>
      </c>
      <c r="X30" s="60">
        <v>733</v>
      </c>
      <c r="Y30" s="40">
        <v>175</v>
      </c>
      <c r="Z30" s="40">
        <v>6</v>
      </c>
    </row>
    <row r="31" spans="1:26" ht="25.5" customHeight="1">
      <c r="A31" s="52" t="s">
        <v>52</v>
      </c>
      <c r="B31" s="53">
        <v>203</v>
      </c>
      <c r="C31" s="53">
        <f>'2020 год'!D31</f>
        <v>183</v>
      </c>
      <c r="D31" s="54">
        <f t="shared" si="0"/>
        <v>184</v>
      </c>
      <c r="E31" s="55">
        <f t="shared" si="1"/>
        <v>609</v>
      </c>
      <c r="F31" s="56">
        <v>18</v>
      </c>
      <c r="G31" s="56">
        <v>1</v>
      </c>
      <c r="H31" s="56">
        <v>1</v>
      </c>
      <c r="I31" s="60">
        <v>61</v>
      </c>
      <c r="J31" s="56">
        <v>166</v>
      </c>
      <c r="K31" s="56">
        <v>8</v>
      </c>
      <c r="L31" s="56">
        <v>7</v>
      </c>
      <c r="M31" s="55">
        <f t="shared" si="2"/>
        <v>548</v>
      </c>
      <c r="N31" s="59">
        <v>241</v>
      </c>
      <c r="O31" s="59">
        <v>252</v>
      </c>
      <c r="P31" s="60">
        <v>12</v>
      </c>
      <c r="Q31" s="60">
        <v>30</v>
      </c>
      <c r="R31" s="60">
        <v>12</v>
      </c>
      <c r="S31" s="60">
        <v>1</v>
      </c>
      <c r="T31" s="60">
        <v>508</v>
      </c>
      <c r="U31" s="55">
        <f t="shared" si="3"/>
        <v>40</v>
      </c>
      <c r="V31" s="59">
        <v>192</v>
      </c>
      <c r="W31" s="59">
        <v>140</v>
      </c>
      <c r="X31" s="60">
        <v>239</v>
      </c>
      <c r="Y31" s="40">
        <v>62</v>
      </c>
      <c r="Z31" s="40">
        <v>7</v>
      </c>
    </row>
    <row r="32" spans="1:26" ht="26.25" customHeight="1">
      <c r="A32" s="52" t="s">
        <v>53</v>
      </c>
      <c r="B32" s="53">
        <v>5706</v>
      </c>
      <c r="C32" s="53">
        <f>'2020 год'!D32</f>
        <v>6087</v>
      </c>
      <c r="D32" s="54">
        <f t="shared" si="0"/>
        <v>6160</v>
      </c>
      <c r="E32" s="55">
        <f t="shared" si="1"/>
        <v>19590</v>
      </c>
      <c r="F32" s="56">
        <v>1607</v>
      </c>
      <c r="G32" s="56">
        <v>96</v>
      </c>
      <c r="H32" s="56">
        <v>119</v>
      </c>
      <c r="I32" s="60">
        <v>4952</v>
      </c>
      <c r="J32" s="56">
        <v>4553</v>
      </c>
      <c r="K32" s="56">
        <v>218</v>
      </c>
      <c r="L32" s="56">
        <v>211</v>
      </c>
      <c r="M32" s="55">
        <f t="shared" si="2"/>
        <v>14638</v>
      </c>
      <c r="N32" s="59">
        <v>6576</v>
      </c>
      <c r="O32" s="59">
        <v>7047</v>
      </c>
      <c r="P32" s="60">
        <v>278</v>
      </c>
      <c r="Q32" s="60">
        <v>421</v>
      </c>
      <c r="R32" s="60">
        <v>313</v>
      </c>
      <c r="S32" s="60">
        <v>3</v>
      </c>
      <c r="T32" s="60">
        <v>13870</v>
      </c>
      <c r="U32" s="55">
        <f t="shared" si="3"/>
        <v>768</v>
      </c>
      <c r="V32" s="59">
        <v>6467</v>
      </c>
      <c r="W32" s="59">
        <v>6628</v>
      </c>
      <c r="X32" s="60">
        <v>6650</v>
      </c>
      <c r="Y32" s="40">
        <v>1707</v>
      </c>
      <c r="Z32" s="40"/>
    </row>
    <row r="33" spans="1:26" ht="22.5" customHeight="1">
      <c r="A33" s="52" t="s">
        <v>54</v>
      </c>
      <c r="B33" s="53">
        <v>938</v>
      </c>
      <c r="C33" s="53">
        <f>'2020 год'!D33</f>
        <v>942</v>
      </c>
      <c r="D33" s="54">
        <f t="shared" si="0"/>
        <v>966</v>
      </c>
      <c r="E33" s="55">
        <f t="shared" si="1"/>
        <v>3082</v>
      </c>
      <c r="F33" s="56">
        <v>208</v>
      </c>
      <c r="G33" s="56">
        <v>11</v>
      </c>
      <c r="H33" s="56">
        <v>17</v>
      </c>
      <c r="I33" s="60">
        <v>644</v>
      </c>
      <c r="J33" s="56">
        <v>758</v>
      </c>
      <c r="K33" s="56">
        <v>29</v>
      </c>
      <c r="L33" s="56">
        <v>54</v>
      </c>
      <c r="M33" s="55">
        <f t="shared" si="2"/>
        <v>2438</v>
      </c>
      <c r="N33" s="59">
        <v>989</v>
      </c>
      <c r="O33" s="59">
        <v>1268</v>
      </c>
      <c r="P33" s="60">
        <v>35</v>
      </c>
      <c r="Q33" s="60">
        <v>105</v>
      </c>
      <c r="R33" s="60">
        <v>39</v>
      </c>
      <c r="S33" s="60">
        <v>2</v>
      </c>
      <c r="T33" s="60">
        <v>2316</v>
      </c>
      <c r="U33" s="55">
        <f t="shared" si="3"/>
        <v>122</v>
      </c>
      <c r="V33" s="59">
        <v>791</v>
      </c>
      <c r="W33" s="59">
        <v>1109</v>
      </c>
      <c r="X33" s="60">
        <v>1143</v>
      </c>
      <c r="Y33" s="40">
        <v>171</v>
      </c>
      <c r="Z33" s="40">
        <v>60</v>
      </c>
    </row>
    <row r="34" spans="1:26" ht="24" customHeight="1">
      <c r="A34" s="52" t="s">
        <v>55</v>
      </c>
      <c r="B34" s="53">
        <v>1061</v>
      </c>
      <c r="C34" s="53">
        <f>'2020 год'!D34</f>
        <v>1095</v>
      </c>
      <c r="D34" s="54">
        <f t="shared" si="0"/>
        <v>974</v>
      </c>
      <c r="E34" s="55">
        <f t="shared" si="1"/>
        <v>3125</v>
      </c>
      <c r="F34" s="56">
        <v>343</v>
      </c>
      <c r="G34" s="56">
        <v>19</v>
      </c>
      <c r="H34" s="56">
        <v>53</v>
      </c>
      <c r="I34" s="60">
        <v>1054</v>
      </c>
      <c r="J34" s="56">
        <v>631</v>
      </c>
      <c r="K34" s="56">
        <v>19</v>
      </c>
      <c r="L34" s="56">
        <v>74</v>
      </c>
      <c r="M34" s="55">
        <f t="shared" si="2"/>
        <v>2071</v>
      </c>
      <c r="N34" s="59">
        <v>818</v>
      </c>
      <c r="O34" s="59">
        <v>1102</v>
      </c>
      <c r="P34" s="60">
        <v>41</v>
      </c>
      <c r="Q34" s="60">
        <v>50</v>
      </c>
      <c r="R34" s="60">
        <v>23</v>
      </c>
      <c r="S34" s="60">
        <v>37</v>
      </c>
      <c r="T34" s="60">
        <v>1984</v>
      </c>
      <c r="U34" s="55">
        <f t="shared" si="3"/>
        <v>87</v>
      </c>
      <c r="V34" s="59">
        <v>974</v>
      </c>
      <c r="W34" s="59">
        <v>827</v>
      </c>
      <c r="X34" s="60">
        <v>938</v>
      </c>
      <c r="Y34" s="40">
        <v>174</v>
      </c>
      <c r="Z34" s="40">
        <v>67</v>
      </c>
    </row>
    <row r="35" spans="1:26" ht="22.5" customHeight="1">
      <c r="A35" s="52" t="s">
        <v>56</v>
      </c>
      <c r="B35" s="53">
        <v>813</v>
      </c>
      <c r="C35" s="53">
        <f>'2020 год'!D35</f>
        <v>859</v>
      </c>
      <c r="D35" s="54">
        <f t="shared" si="0"/>
        <v>856</v>
      </c>
      <c r="E35" s="55">
        <f t="shared" si="1"/>
        <v>2731</v>
      </c>
      <c r="F35" s="56">
        <v>129</v>
      </c>
      <c r="G35" s="56">
        <v>5</v>
      </c>
      <c r="H35" s="56">
        <v>5</v>
      </c>
      <c r="I35" s="60">
        <v>396</v>
      </c>
      <c r="J35" s="56">
        <v>727</v>
      </c>
      <c r="K35" s="56">
        <v>14</v>
      </c>
      <c r="L35" s="56">
        <v>16</v>
      </c>
      <c r="M35" s="55">
        <f t="shared" si="2"/>
        <v>2335</v>
      </c>
      <c r="N35" s="59">
        <v>930</v>
      </c>
      <c r="O35" s="59">
        <v>1219</v>
      </c>
      <c r="P35" s="60">
        <v>38</v>
      </c>
      <c r="Q35" s="60">
        <v>100</v>
      </c>
      <c r="R35" s="60">
        <v>45</v>
      </c>
      <c r="S35" s="60">
        <v>3</v>
      </c>
      <c r="T35" s="60">
        <v>2149</v>
      </c>
      <c r="U35" s="55">
        <f t="shared" si="3"/>
        <v>186</v>
      </c>
      <c r="V35" s="59">
        <v>856</v>
      </c>
      <c r="W35" s="59">
        <v>1198</v>
      </c>
      <c r="X35" s="60">
        <v>1217</v>
      </c>
      <c r="Y35" s="40">
        <v>504</v>
      </c>
      <c r="Z35" s="40">
        <v>70</v>
      </c>
    </row>
    <row r="36" spans="1:26" ht="23.25" customHeight="1">
      <c r="A36" s="52" t="s">
        <v>57</v>
      </c>
      <c r="B36" s="53">
        <v>833</v>
      </c>
      <c r="C36" s="53">
        <f>'2020 год'!D36</f>
        <v>859</v>
      </c>
      <c r="D36" s="54">
        <f t="shared" si="0"/>
        <v>867</v>
      </c>
      <c r="E36" s="55">
        <f t="shared" si="1"/>
        <v>2762</v>
      </c>
      <c r="F36" s="56">
        <v>180</v>
      </c>
      <c r="G36" s="56">
        <v>8</v>
      </c>
      <c r="H36" s="56">
        <v>1</v>
      </c>
      <c r="I36" s="60">
        <v>549</v>
      </c>
      <c r="J36" s="56">
        <v>687</v>
      </c>
      <c r="K36" s="56">
        <v>20</v>
      </c>
      <c r="L36" s="56">
        <v>19</v>
      </c>
      <c r="M36" s="55">
        <f t="shared" si="2"/>
        <v>2213</v>
      </c>
      <c r="N36" s="59">
        <v>910</v>
      </c>
      <c r="O36" s="59">
        <v>1110</v>
      </c>
      <c r="P36" s="60">
        <v>67</v>
      </c>
      <c r="Q36" s="60">
        <v>53</v>
      </c>
      <c r="R36" s="60">
        <v>73</v>
      </c>
      <c r="S36" s="60">
        <v>0</v>
      </c>
      <c r="T36" s="60">
        <v>2094</v>
      </c>
      <c r="U36" s="55">
        <f t="shared" si="3"/>
        <v>119</v>
      </c>
      <c r="V36" s="59">
        <v>887</v>
      </c>
      <c r="W36" s="59">
        <v>964</v>
      </c>
      <c r="X36" s="60">
        <v>1132</v>
      </c>
      <c r="Y36" s="40">
        <v>271</v>
      </c>
      <c r="Z36" s="40">
        <v>59</v>
      </c>
    </row>
    <row r="37" spans="1:26" ht="30.75" customHeight="1">
      <c r="A37" s="45" t="s">
        <v>58</v>
      </c>
      <c r="B37" s="46">
        <v>20751</v>
      </c>
      <c r="C37" s="46">
        <f>'2020 год'!D37</f>
        <v>21656</v>
      </c>
      <c r="D37" s="47">
        <f>SUM(D7:D36)</f>
        <v>21679</v>
      </c>
      <c r="E37" s="46">
        <f t="shared" ref="E37:Z37" si="4">SUM(E7:E36)</f>
        <v>70065</v>
      </c>
      <c r="F37" s="46">
        <f t="shared" si="4"/>
        <v>4176</v>
      </c>
      <c r="G37" s="48">
        <f>SUM(G7:G36)</f>
        <v>246</v>
      </c>
      <c r="H37" s="47">
        <f>SUM(H7:H36)</f>
        <v>277</v>
      </c>
      <c r="I37" s="49">
        <f>SUM(I7:I36)</f>
        <v>12814</v>
      </c>
      <c r="J37" s="47">
        <f t="shared" si="4"/>
        <v>17503</v>
      </c>
      <c r="K37" s="47">
        <f>SUM(K7:K36)</f>
        <v>579</v>
      </c>
      <c r="L37" s="47">
        <f>SUM(L7:L36)</f>
        <v>643</v>
      </c>
      <c r="M37" s="46">
        <f t="shared" si="4"/>
        <v>57251</v>
      </c>
      <c r="N37" s="46">
        <f t="shared" si="4"/>
        <v>23178</v>
      </c>
      <c r="O37" s="46">
        <f t="shared" si="4"/>
        <v>29290</v>
      </c>
      <c r="P37" s="46">
        <f t="shared" si="4"/>
        <v>993</v>
      </c>
      <c r="Q37" s="46">
        <f t="shared" si="4"/>
        <v>2369</v>
      </c>
      <c r="R37" s="46">
        <f t="shared" si="4"/>
        <v>1327</v>
      </c>
      <c r="S37" s="46">
        <f t="shared" si="4"/>
        <v>94</v>
      </c>
      <c r="T37" s="46">
        <f t="shared" si="4"/>
        <v>53760</v>
      </c>
      <c r="U37" s="46">
        <f t="shared" si="4"/>
        <v>3491</v>
      </c>
      <c r="V37" s="46">
        <f t="shared" si="4"/>
        <v>21806</v>
      </c>
      <c r="W37" s="46">
        <f t="shared" si="4"/>
        <v>17246</v>
      </c>
      <c r="X37" s="46">
        <f t="shared" si="4"/>
        <v>27956</v>
      </c>
      <c r="Y37" s="41">
        <f t="shared" si="4"/>
        <v>5792</v>
      </c>
      <c r="Z37" s="41">
        <f t="shared" si="4"/>
        <v>626</v>
      </c>
    </row>
    <row r="38" spans="1:26">
      <c r="G38" s="38"/>
      <c r="I38" s="38"/>
    </row>
  </sheetData>
  <mergeCells count="21">
    <mergeCell ref="D4:D6"/>
    <mergeCell ref="E4:E6"/>
    <mergeCell ref="F5:F6"/>
    <mergeCell ref="F4:I4"/>
    <mergeCell ref="N5:T5"/>
    <mergeCell ref="A3:Z3"/>
    <mergeCell ref="C4:C6"/>
    <mergeCell ref="V4:Z4"/>
    <mergeCell ref="V5:V6"/>
    <mergeCell ref="W5:W6"/>
    <mergeCell ref="X5:X6"/>
    <mergeCell ref="Y5:Y6"/>
    <mergeCell ref="Z5:Z6"/>
    <mergeCell ref="I5:I6"/>
    <mergeCell ref="G5:H5"/>
    <mergeCell ref="U5:U6"/>
    <mergeCell ref="M5:M6"/>
    <mergeCell ref="J4:U4"/>
    <mergeCell ref="K5:L5"/>
    <mergeCell ref="A4:A6"/>
    <mergeCell ref="B4:B6"/>
  </mergeCells>
  <pageMargins left="0.7" right="0.7" top="0.75" bottom="0.75" header="0.3" footer="0.3"/>
  <pageSetup paperSize="9" scale="4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view="pageBreakPreview" zoomScale="90" zoomScaleNormal="100" zoomScaleSheetLayoutView="90" workbookViewId="0">
      <pane ySplit="1" topLeftCell="A5" activePane="bottomLeft" state="frozen"/>
      <selection pane="bottomLeft" activeCell="L39" sqref="L39:T39"/>
    </sheetView>
  </sheetViews>
  <sheetFormatPr defaultRowHeight="15"/>
  <cols>
    <col min="1" max="1" width="18" customWidth="1"/>
    <col min="2" max="2" width="7.7109375" customWidth="1"/>
    <col min="3" max="3" width="8.140625" customWidth="1"/>
    <col min="4" max="5" width="6.7109375" customWidth="1"/>
    <col min="6" max="6" width="7.7109375" customWidth="1"/>
    <col min="7" max="7" width="7.85546875" customWidth="1"/>
    <col min="8" max="9" width="6.7109375" customWidth="1"/>
    <col min="10" max="10" width="7.42578125" customWidth="1"/>
    <col min="11" max="11" width="7.7109375" customWidth="1"/>
    <col min="12" max="12" width="8.140625" customWidth="1"/>
    <col min="13" max="13" width="6.7109375" customWidth="1"/>
    <col min="14" max="14" width="9" customWidth="1"/>
    <col min="15" max="16" width="7.85546875" customWidth="1"/>
    <col min="17" max="17" width="5.5703125" customWidth="1"/>
    <col min="18" max="19" width="6.42578125" customWidth="1"/>
    <col min="20" max="20" width="5.28515625" customWidth="1"/>
    <col min="21" max="21" width="8.7109375" customWidth="1"/>
    <col min="22" max="22" width="8.28515625" customWidth="1"/>
    <col min="23" max="23" width="8.42578125" customWidth="1"/>
    <col min="24" max="24" width="7.85546875" customWidth="1"/>
    <col min="25" max="25" width="8.42578125" customWidth="1"/>
    <col min="26" max="26" width="8.7109375" customWidth="1"/>
    <col min="27" max="27" width="7.140625" customWidth="1"/>
  </cols>
  <sheetData>
    <row r="1" spans="1:27" ht="70.5" customHeight="1">
      <c r="W1" s="144" t="s">
        <v>94</v>
      </c>
      <c r="X1" s="144"/>
      <c r="Y1" s="144"/>
      <c r="Z1" s="144"/>
      <c r="AA1" s="144"/>
    </row>
    <row r="2" spans="1:27">
      <c r="H2" s="153" t="s">
        <v>82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AA2" s="39" t="s">
        <v>83</v>
      </c>
    </row>
    <row r="3" spans="1:27" ht="31.5" customHeight="1">
      <c r="A3" s="155" t="s">
        <v>97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</row>
    <row r="4" spans="1:27" ht="97.5" customHeight="1">
      <c r="A4" s="145" t="s">
        <v>0</v>
      </c>
      <c r="B4" s="150" t="s">
        <v>8</v>
      </c>
      <c r="C4" s="150" t="s">
        <v>59</v>
      </c>
      <c r="D4" s="150" t="s">
        <v>91</v>
      </c>
      <c r="E4" s="148" t="s">
        <v>60</v>
      </c>
      <c r="F4" s="161" t="s">
        <v>100</v>
      </c>
      <c r="G4" s="157" t="s">
        <v>75</v>
      </c>
      <c r="H4" s="158"/>
      <c r="I4" s="158"/>
      <c r="J4" s="159"/>
      <c r="K4" s="157" t="s">
        <v>88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9"/>
      <c r="W4" s="169" t="s">
        <v>93</v>
      </c>
      <c r="X4" s="170"/>
      <c r="Y4" s="170"/>
      <c r="Z4" s="170"/>
      <c r="AA4" s="171"/>
    </row>
    <row r="5" spans="1:27" ht="19.5" customHeight="1">
      <c r="A5" s="146"/>
      <c r="B5" s="152"/>
      <c r="C5" s="152"/>
      <c r="D5" s="152"/>
      <c r="E5" s="154"/>
      <c r="F5" s="162"/>
      <c r="G5" s="160" t="s">
        <v>85</v>
      </c>
      <c r="H5" s="172" t="s">
        <v>84</v>
      </c>
      <c r="I5" s="173"/>
      <c r="J5" s="148" t="s">
        <v>86</v>
      </c>
      <c r="K5" s="160" t="s">
        <v>89</v>
      </c>
      <c r="L5" s="178"/>
      <c r="M5" s="179"/>
      <c r="N5" s="160" t="s">
        <v>87</v>
      </c>
      <c r="O5" s="176"/>
      <c r="P5" s="176"/>
      <c r="Q5" s="176"/>
      <c r="R5" s="176"/>
      <c r="S5" s="176"/>
      <c r="T5" s="176"/>
      <c r="U5" s="177"/>
      <c r="V5" s="174" t="s">
        <v>22</v>
      </c>
      <c r="W5" s="148" t="s">
        <v>72</v>
      </c>
      <c r="X5" s="148" t="s">
        <v>24</v>
      </c>
      <c r="Y5" s="150" t="s">
        <v>25</v>
      </c>
      <c r="Z5" s="150" t="s">
        <v>26</v>
      </c>
      <c r="AA5" s="150" t="s">
        <v>27</v>
      </c>
    </row>
    <row r="6" spans="1:27" ht="129.75" customHeight="1">
      <c r="A6" s="147"/>
      <c r="B6" s="151"/>
      <c r="C6" s="151"/>
      <c r="D6" s="151"/>
      <c r="E6" s="149"/>
      <c r="F6" s="163"/>
      <c r="G6" s="149"/>
      <c r="H6" s="1" t="s">
        <v>73</v>
      </c>
      <c r="I6" s="1" t="s">
        <v>74</v>
      </c>
      <c r="J6" s="149"/>
      <c r="K6" s="180"/>
      <c r="L6" s="66" t="s">
        <v>73</v>
      </c>
      <c r="M6" s="66" t="s">
        <v>74</v>
      </c>
      <c r="N6" s="149"/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175"/>
      <c r="W6" s="149"/>
      <c r="X6" s="149"/>
      <c r="Y6" s="151"/>
      <c r="Z6" s="151"/>
      <c r="AA6" s="151"/>
    </row>
    <row r="7" spans="1:27" ht="15" customHeight="1">
      <c r="A7" s="68" t="s">
        <v>28</v>
      </c>
      <c r="B7" s="16">
        <v>732</v>
      </c>
      <c r="C7" s="16">
        <v>730</v>
      </c>
      <c r="D7" s="73">
        <f>'2020 год'!D7</f>
        <v>758</v>
      </c>
      <c r="E7" s="10">
        <f t="shared" ref="E7:E36" si="0">SUM(G7+K7)</f>
        <v>726</v>
      </c>
      <c r="F7" s="10">
        <f t="shared" ref="F7:F36" si="1">SUM(J7+N7)</f>
        <v>2350</v>
      </c>
      <c r="G7" s="11">
        <v>129</v>
      </c>
      <c r="H7" s="9">
        <v>3</v>
      </c>
      <c r="I7" s="9">
        <v>7</v>
      </c>
      <c r="J7" s="11">
        <v>394</v>
      </c>
      <c r="K7" s="11">
        <v>597</v>
      </c>
      <c r="L7" s="9">
        <v>10</v>
      </c>
      <c r="M7" s="9">
        <v>41</v>
      </c>
      <c r="N7" s="11">
        <f t="shared" ref="N7:N36" si="2">SUM(O7:T7)</f>
        <v>1956</v>
      </c>
      <c r="O7" s="67">
        <v>691</v>
      </c>
      <c r="P7" s="67">
        <v>1069</v>
      </c>
      <c r="Q7" s="9">
        <v>20</v>
      </c>
      <c r="R7" s="9">
        <v>110</v>
      </c>
      <c r="S7" s="9">
        <v>62</v>
      </c>
      <c r="T7" s="9">
        <v>4</v>
      </c>
      <c r="U7" s="9">
        <v>1828</v>
      </c>
      <c r="V7" s="9">
        <f t="shared" ref="V7:V36" si="3">N7-U7</f>
        <v>128</v>
      </c>
      <c r="W7" s="69">
        <v>785</v>
      </c>
      <c r="X7" s="12">
        <v>203</v>
      </c>
      <c r="Y7" s="11">
        <v>1059</v>
      </c>
      <c r="Z7" s="63">
        <v>360</v>
      </c>
      <c r="AA7" s="63">
        <v>24</v>
      </c>
    </row>
    <row r="8" spans="1:27" ht="15" customHeight="1">
      <c r="A8" s="68" t="s">
        <v>29</v>
      </c>
      <c r="B8" s="16">
        <v>602</v>
      </c>
      <c r="C8" s="16">
        <v>630</v>
      </c>
      <c r="D8" s="73">
        <f>'2020 год'!D8</f>
        <v>634</v>
      </c>
      <c r="E8" s="10">
        <f t="shared" si="0"/>
        <v>616</v>
      </c>
      <c r="F8" s="10">
        <f t="shared" si="1"/>
        <v>2019</v>
      </c>
      <c r="G8" s="11">
        <v>80</v>
      </c>
      <c r="H8" s="9">
        <v>5</v>
      </c>
      <c r="I8" s="8">
        <v>11</v>
      </c>
      <c r="J8" s="11">
        <v>249</v>
      </c>
      <c r="K8" s="11">
        <v>536</v>
      </c>
      <c r="L8" s="9">
        <v>9</v>
      </c>
      <c r="M8" s="9">
        <v>34</v>
      </c>
      <c r="N8" s="11">
        <f t="shared" si="2"/>
        <v>1770</v>
      </c>
      <c r="O8" s="67">
        <v>623</v>
      </c>
      <c r="P8" s="67">
        <v>989</v>
      </c>
      <c r="Q8" s="9">
        <v>33</v>
      </c>
      <c r="R8" s="9">
        <v>85</v>
      </c>
      <c r="S8" s="9">
        <v>36</v>
      </c>
      <c r="T8" s="9">
        <v>4</v>
      </c>
      <c r="U8" s="9">
        <v>1597</v>
      </c>
      <c r="V8" s="9">
        <f t="shared" si="3"/>
        <v>173</v>
      </c>
      <c r="W8" s="69">
        <v>705</v>
      </c>
      <c r="X8" s="12">
        <v>542</v>
      </c>
      <c r="Y8" s="11">
        <v>850</v>
      </c>
      <c r="Z8" s="63">
        <v>256</v>
      </c>
      <c r="AA8" s="63">
        <v>30</v>
      </c>
    </row>
    <row r="9" spans="1:27" ht="15" customHeight="1">
      <c r="A9" s="68" t="s">
        <v>30</v>
      </c>
      <c r="B9" s="16">
        <v>412</v>
      </c>
      <c r="C9" s="16">
        <v>393</v>
      </c>
      <c r="D9" s="73">
        <f>'2020 год'!D9</f>
        <v>407</v>
      </c>
      <c r="E9" s="10">
        <f t="shared" si="0"/>
        <v>371</v>
      </c>
      <c r="F9" s="10">
        <f t="shared" si="1"/>
        <v>1245</v>
      </c>
      <c r="G9" s="11">
        <v>32</v>
      </c>
      <c r="H9" s="9">
        <v>6</v>
      </c>
      <c r="I9" s="9">
        <v>9</v>
      </c>
      <c r="J9" s="11">
        <v>100</v>
      </c>
      <c r="K9" s="11">
        <v>339</v>
      </c>
      <c r="L9" s="9">
        <v>14</v>
      </c>
      <c r="M9" s="9">
        <v>58</v>
      </c>
      <c r="N9" s="11">
        <f t="shared" si="2"/>
        <v>1145</v>
      </c>
      <c r="O9" s="67">
        <v>476</v>
      </c>
      <c r="P9" s="67">
        <v>585</v>
      </c>
      <c r="Q9" s="9">
        <v>24</v>
      </c>
      <c r="R9" s="9">
        <v>44</v>
      </c>
      <c r="S9" s="9">
        <v>16</v>
      </c>
      <c r="T9" s="9">
        <v>0</v>
      </c>
      <c r="U9" s="9">
        <v>1100</v>
      </c>
      <c r="V9" s="9">
        <f t="shared" si="3"/>
        <v>45</v>
      </c>
      <c r="W9" s="69">
        <v>2275</v>
      </c>
      <c r="X9" s="12">
        <v>455</v>
      </c>
      <c r="Y9" s="11">
        <v>2966</v>
      </c>
      <c r="Z9" s="63">
        <v>142</v>
      </c>
      <c r="AA9" s="63">
        <v>13</v>
      </c>
    </row>
    <row r="10" spans="1:27" ht="15" customHeight="1">
      <c r="A10" s="68" t="s">
        <v>31</v>
      </c>
      <c r="B10" s="16">
        <v>463</v>
      </c>
      <c r="C10" s="16">
        <v>493</v>
      </c>
      <c r="D10" s="73">
        <f>'2020 год'!D10</f>
        <v>503</v>
      </c>
      <c r="E10" s="10">
        <f t="shared" si="0"/>
        <v>521</v>
      </c>
      <c r="F10" s="10">
        <f t="shared" si="1"/>
        <v>1725</v>
      </c>
      <c r="G10" s="11">
        <v>84</v>
      </c>
      <c r="H10" s="9">
        <v>9</v>
      </c>
      <c r="I10" s="9">
        <v>13</v>
      </c>
      <c r="J10" s="11">
        <v>259</v>
      </c>
      <c r="K10" s="11">
        <v>437</v>
      </c>
      <c r="L10" s="9">
        <v>35</v>
      </c>
      <c r="M10" s="9">
        <v>20</v>
      </c>
      <c r="N10" s="11">
        <f t="shared" si="2"/>
        <v>1466</v>
      </c>
      <c r="O10" s="67">
        <v>565</v>
      </c>
      <c r="P10" s="67">
        <v>790</v>
      </c>
      <c r="Q10" s="9">
        <v>35</v>
      </c>
      <c r="R10" s="9">
        <v>59</v>
      </c>
      <c r="S10" s="9">
        <v>12</v>
      </c>
      <c r="T10" s="9">
        <v>5</v>
      </c>
      <c r="U10" s="9">
        <v>1406</v>
      </c>
      <c r="V10" s="9">
        <f t="shared" si="3"/>
        <v>60</v>
      </c>
      <c r="W10" s="69">
        <v>522</v>
      </c>
      <c r="X10" s="12">
        <v>350</v>
      </c>
      <c r="Y10" s="11">
        <v>790</v>
      </c>
      <c r="Z10" s="63">
        <v>51</v>
      </c>
      <c r="AA10" s="63">
        <v>9</v>
      </c>
    </row>
    <row r="11" spans="1:27" ht="15" customHeight="1">
      <c r="A11" s="68" t="s">
        <v>32</v>
      </c>
      <c r="B11" s="16">
        <v>306</v>
      </c>
      <c r="C11" s="16">
        <v>303</v>
      </c>
      <c r="D11" s="73">
        <f>'2020 год'!D11</f>
        <v>325</v>
      </c>
      <c r="E11" s="10">
        <f t="shared" si="0"/>
        <v>330</v>
      </c>
      <c r="F11" s="10">
        <f t="shared" si="1"/>
        <v>1047</v>
      </c>
      <c r="G11" s="11">
        <v>16</v>
      </c>
      <c r="H11" s="9">
        <v>1</v>
      </c>
      <c r="I11" s="9">
        <v>1</v>
      </c>
      <c r="J11" s="11">
        <v>48</v>
      </c>
      <c r="K11" s="11">
        <v>314</v>
      </c>
      <c r="L11" s="9">
        <v>11</v>
      </c>
      <c r="M11" s="9">
        <v>5</v>
      </c>
      <c r="N11" s="11">
        <f t="shared" si="2"/>
        <v>999</v>
      </c>
      <c r="O11" s="67">
        <v>427</v>
      </c>
      <c r="P11" s="67">
        <v>490</v>
      </c>
      <c r="Q11" s="9">
        <v>8</v>
      </c>
      <c r="R11" s="9">
        <v>37</v>
      </c>
      <c r="S11" s="9">
        <v>37</v>
      </c>
      <c r="T11" s="9">
        <v>0</v>
      </c>
      <c r="U11" s="9">
        <v>906</v>
      </c>
      <c r="V11" s="9">
        <f t="shared" si="3"/>
        <v>93</v>
      </c>
      <c r="W11" s="69">
        <v>314</v>
      </c>
      <c r="X11" s="12">
        <v>236</v>
      </c>
      <c r="Y11" s="11">
        <v>392</v>
      </c>
      <c r="Z11" s="63">
        <v>91</v>
      </c>
      <c r="AA11" s="63">
        <v>6</v>
      </c>
    </row>
    <row r="12" spans="1:27" ht="15" customHeight="1">
      <c r="A12" s="68" t="s">
        <v>33</v>
      </c>
      <c r="B12" s="16">
        <v>234</v>
      </c>
      <c r="C12" s="16">
        <v>213</v>
      </c>
      <c r="D12" s="73">
        <f>'2020 год'!D12</f>
        <v>220</v>
      </c>
      <c r="E12" s="10">
        <f t="shared" si="0"/>
        <v>229</v>
      </c>
      <c r="F12" s="10">
        <f t="shared" si="1"/>
        <v>752</v>
      </c>
      <c r="G12" s="11">
        <v>54</v>
      </c>
      <c r="H12" s="9">
        <v>4</v>
      </c>
      <c r="I12" s="9">
        <v>3</v>
      </c>
      <c r="J12" s="11">
        <v>165</v>
      </c>
      <c r="K12" s="11">
        <v>175</v>
      </c>
      <c r="L12" s="9">
        <v>10</v>
      </c>
      <c r="M12" s="9">
        <v>2</v>
      </c>
      <c r="N12" s="11">
        <f t="shared" si="2"/>
        <v>587</v>
      </c>
      <c r="O12" s="67">
        <v>219</v>
      </c>
      <c r="P12" s="67">
        <v>311</v>
      </c>
      <c r="Q12" s="9">
        <v>5</v>
      </c>
      <c r="R12" s="9">
        <v>39</v>
      </c>
      <c r="S12" s="9">
        <v>9</v>
      </c>
      <c r="T12" s="9">
        <v>4</v>
      </c>
      <c r="U12" s="9">
        <v>552</v>
      </c>
      <c r="V12" s="9">
        <f t="shared" si="3"/>
        <v>35</v>
      </c>
      <c r="W12" s="69">
        <v>190</v>
      </c>
      <c r="X12" s="12">
        <v>8</v>
      </c>
      <c r="Y12" s="11">
        <v>314</v>
      </c>
      <c r="Z12" s="63">
        <v>91</v>
      </c>
      <c r="AA12" s="63">
        <v>20</v>
      </c>
    </row>
    <row r="13" spans="1:27" ht="15" customHeight="1">
      <c r="A13" s="68" t="s">
        <v>34</v>
      </c>
      <c r="B13" s="16">
        <v>249</v>
      </c>
      <c r="C13" s="16">
        <v>255</v>
      </c>
      <c r="D13" s="73">
        <f>'2020 год'!D13</f>
        <v>261</v>
      </c>
      <c r="E13" s="10">
        <f t="shared" si="0"/>
        <v>253</v>
      </c>
      <c r="F13" s="10">
        <f t="shared" si="1"/>
        <v>821</v>
      </c>
      <c r="G13" s="11">
        <v>34</v>
      </c>
      <c r="H13" s="9">
        <v>7</v>
      </c>
      <c r="I13" s="9">
        <v>4</v>
      </c>
      <c r="J13" s="11">
        <v>98</v>
      </c>
      <c r="K13" s="11">
        <v>219</v>
      </c>
      <c r="L13" s="9">
        <v>15</v>
      </c>
      <c r="M13" s="9">
        <v>22</v>
      </c>
      <c r="N13" s="11">
        <f t="shared" si="2"/>
        <v>723</v>
      </c>
      <c r="O13" s="67">
        <v>263</v>
      </c>
      <c r="P13" s="67">
        <v>381</v>
      </c>
      <c r="Q13" s="9">
        <v>22</v>
      </c>
      <c r="R13" s="9">
        <v>33</v>
      </c>
      <c r="S13" s="9">
        <v>20</v>
      </c>
      <c r="T13" s="9">
        <v>4</v>
      </c>
      <c r="U13" s="9">
        <v>664</v>
      </c>
      <c r="V13" s="9">
        <f t="shared" si="3"/>
        <v>59</v>
      </c>
      <c r="W13" s="69">
        <v>279</v>
      </c>
      <c r="X13" s="12">
        <v>23</v>
      </c>
      <c r="Y13" s="11">
        <v>327</v>
      </c>
      <c r="Z13" s="63">
        <v>115</v>
      </c>
      <c r="AA13" s="63">
        <v>12</v>
      </c>
    </row>
    <row r="14" spans="1:27" ht="15" customHeight="1">
      <c r="A14" s="68" t="s">
        <v>35</v>
      </c>
      <c r="B14" s="21">
        <v>1269</v>
      </c>
      <c r="C14" s="21">
        <v>1378</v>
      </c>
      <c r="D14" s="73">
        <f>'2020 год'!D14</f>
        <v>1460</v>
      </c>
      <c r="E14" s="10">
        <f t="shared" si="0"/>
        <v>1523</v>
      </c>
      <c r="F14" s="10">
        <f t="shared" si="1"/>
        <v>4937</v>
      </c>
      <c r="G14" s="11">
        <v>250</v>
      </c>
      <c r="H14" s="9">
        <v>17</v>
      </c>
      <c r="I14" s="19">
        <v>1</v>
      </c>
      <c r="J14" s="11">
        <v>779</v>
      </c>
      <c r="K14" s="29">
        <v>1273</v>
      </c>
      <c r="L14" s="9">
        <v>40</v>
      </c>
      <c r="M14" s="9">
        <v>30</v>
      </c>
      <c r="N14" s="11">
        <f t="shared" si="2"/>
        <v>4158</v>
      </c>
      <c r="O14" s="19">
        <v>1770</v>
      </c>
      <c r="P14" s="19">
        <v>2111</v>
      </c>
      <c r="Q14" s="19">
        <v>0</v>
      </c>
      <c r="R14" s="19">
        <v>203</v>
      </c>
      <c r="S14" s="19">
        <v>67</v>
      </c>
      <c r="T14" s="19">
        <v>7</v>
      </c>
      <c r="U14" s="19">
        <v>3901</v>
      </c>
      <c r="V14" s="9">
        <f t="shared" si="3"/>
        <v>257</v>
      </c>
      <c r="W14" s="69">
        <v>1554</v>
      </c>
      <c r="X14" s="12">
        <v>1503</v>
      </c>
      <c r="Y14" s="11">
        <v>1727</v>
      </c>
      <c r="Z14" s="63">
        <v>400</v>
      </c>
      <c r="AA14" s="63">
        <v>106</v>
      </c>
    </row>
    <row r="15" spans="1:27" ht="15" customHeight="1">
      <c r="A15" s="68" t="s">
        <v>36</v>
      </c>
      <c r="B15" s="16">
        <v>672</v>
      </c>
      <c r="C15" s="16">
        <v>703</v>
      </c>
      <c r="D15" s="73">
        <f>'2020 год'!D15</f>
        <v>725</v>
      </c>
      <c r="E15" s="10">
        <f t="shared" si="0"/>
        <v>694</v>
      </c>
      <c r="F15" s="10">
        <f t="shared" si="1"/>
        <v>2261</v>
      </c>
      <c r="G15" s="11">
        <v>142</v>
      </c>
      <c r="H15" s="9">
        <v>8</v>
      </c>
      <c r="I15" s="9">
        <v>27</v>
      </c>
      <c r="J15" s="11">
        <v>439</v>
      </c>
      <c r="K15" s="11">
        <v>552</v>
      </c>
      <c r="L15" s="9">
        <v>26</v>
      </c>
      <c r="M15" s="9">
        <v>57</v>
      </c>
      <c r="N15" s="11">
        <f t="shared" si="2"/>
        <v>1822</v>
      </c>
      <c r="O15" s="67">
        <v>803</v>
      </c>
      <c r="P15" s="67">
        <v>899</v>
      </c>
      <c r="Q15" s="9">
        <v>0</v>
      </c>
      <c r="R15" s="9">
        <v>79</v>
      </c>
      <c r="S15" s="9">
        <v>39</v>
      </c>
      <c r="T15" s="9">
        <v>2</v>
      </c>
      <c r="U15" s="9">
        <v>1766</v>
      </c>
      <c r="V15" s="9">
        <f t="shared" si="3"/>
        <v>56</v>
      </c>
      <c r="W15" s="69">
        <v>778</v>
      </c>
      <c r="X15" s="12">
        <v>508</v>
      </c>
      <c r="Y15" s="11">
        <v>878</v>
      </c>
      <c r="Z15" s="63">
        <v>233</v>
      </c>
      <c r="AA15" s="63">
        <v>63</v>
      </c>
    </row>
    <row r="16" spans="1:27" ht="15" customHeight="1">
      <c r="A16" s="68" t="s">
        <v>37</v>
      </c>
      <c r="B16" s="16">
        <v>267</v>
      </c>
      <c r="C16" s="16">
        <v>278</v>
      </c>
      <c r="D16" s="73">
        <f>'2020 год'!D16</f>
        <v>274</v>
      </c>
      <c r="E16" s="10">
        <f t="shared" si="0"/>
        <v>261</v>
      </c>
      <c r="F16" s="10">
        <f t="shared" si="1"/>
        <v>890</v>
      </c>
      <c r="G16" s="11">
        <v>44</v>
      </c>
      <c r="H16" s="9">
        <v>19</v>
      </c>
      <c r="I16" s="9">
        <v>14</v>
      </c>
      <c r="J16" s="11">
        <v>145</v>
      </c>
      <c r="K16" s="11">
        <v>217</v>
      </c>
      <c r="L16" s="9">
        <v>33</v>
      </c>
      <c r="M16" s="9">
        <v>53</v>
      </c>
      <c r="N16" s="11">
        <f t="shared" si="2"/>
        <v>745</v>
      </c>
      <c r="O16" s="67">
        <v>289</v>
      </c>
      <c r="P16" s="67">
        <v>392</v>
      </c>
      <c r="Q16" s="9">
        <v>0</v>
      </c>
      <c r="R16" s="9">
        <v>47</v>
      </c>
      <c r="S16" s="9">
        <v>10</v>
      </c>
      <c r="T16" s="9">
        <v>7</v>
      </c>
      <c r="U16" s="9">
        <v>709</v>
      </c>
      <c r="V16" s="9">
        <f t="shared" si="3"/>
        <v>36</v>
      </c>
      <c r="W16" s="69">
        <v>239</v>
      </c>
      <c r="X16" s="12">
        <v>33</v>
      </c>
      <c r="Y16" s="11">
        <v>385</v>
      </c>
      <c r="Z16" s="63">
        <v>536</v>
      </c>
      <c r="AA16" s="63">
        <v>22</v>
      </c>
    </row>
    <row r="17" spans="1:27" ht="15" customHeight="1">
      <c r="A17" s="68" t="s">
        <v>38</v>
      </c>
      <c r="B17" s="16">
        <v>244</v>
      </c>
      <c r="C17" s="16">
        <v>244</v>
      </c>
      <c r="D17" s="73">
        <f>'2020 год'!D17</f>
        <v>253</v>
      </c>
      <c r="E17" s="10">
        <f t="shared" si="0"/>
        <v>239</v>
      </c>
      <c r="F17" s="10">
        <f t="shared" si="1"/>
        <v>770</v>
      </c>
      <c r="G17" s="11">
        <v>31</v>
      </c>
      <c r="H17" s="9">
        <v>3</v>
      </c>
      <c r="I17" s="9">
        <v>0</v>
      </c>
      <c r="J17" s="11">
        <v>97</v>
      </c>
      <c r="K17" s="11">
        <v>208</v>
      </c>
      <c r="L17" s="9">
        <v>5</v>
      </c>
      <c r="M17" s="9">
        <v>0</v>
      </c>
      <c r="N17" s="11">
        <f t="shared" si="2"/>
        <v>673</v>
      </c>
      <c r="O17" s="67">
        <v>244</v>
      </c>
      <c r="P17" s="67">
        <v>368</v>
      </c>
      <c r="Q17" s="9">
        <v>10</v>
      </c>
      <c r="R17" s="9">
        <v>33</v>
      </c>
      <c r="S17" s="9">
        <v>18</v>
      </c>
      <c r="T17" s="9">
        <v>0</v>
      </c>
      <c r="U17" s="9">
        <v>601</v>
      </c>
      <c r="V17" s="9">
        <f t="shared" si="3"/>
        <v>72</v>
      </c>
      <c r="W17" s="69">
        <v>239</v>
      </c>
      <c r="X17" s="12">
        <v>19</v>
      </c>
      <c r="Y17" s="11">
        <v>335</v>
      </c>
      <c r="Z17" s="63">
        <v>70</v>
      </c>
      <c r="AA17" s="63">
        <v>15</v>
      </c>
    </row>
    <row r="18" spans="1:27" ht="15" customHeight="1">
      <c r="A18" s="68" t="s">
        <v>39</v>
      </c>
      <c r="B18" s="16">
        <v>472</v>
      </c>
      <c r="C18" s="16">
        <v>454</v>
      </c>
      <c r="D18" s="73">
        <f>'2020 год'!D18</f>
        <v>492</v>
      </c>
      <c r="E18" s="10">
        <f t="shared" si="0"/>
        <v>493</v>
      </c>
      <c r="F18" s="10">
        <f t="shared" si="1"/>
        <v>1581</v>
      </c>
      <c r="G18" s="11">
        <v>35</v>
      </c>
      <c r="H18" s="9">
        <v>2</v>
      </c>
      <c r="I18" s="9">
        <v>2</v>
      </c>
      <c r="J18" s="11">
        <v>137</v>
      </c>
      <c r="K18" s="11">
        <v>458</v>
      </c>
      <c r="L18" s="9">
        <v>21</v>
      </c>
      <c r="M18" s="9">
        <v>14</v>
      </c>
      <c r="N18" s="11">
        <f t="shared" si="2"/>
        <v>1444</v>
      </c>
      <c r="O18" s="67">
        <v>543</v>
      </c>
      <c r="P18" s="67">
        <v>788</v>
      </c>
      <c r="Q18" s="9">
        <v>13</v>
      </c>
      <c r="R18" s="9">
        <v>64</v>
      </c>
      <c r="S18" s="9">
        <v>36</v>
      </c>
      <c r="T18" s="9">
        <v>0</v>
      </c>
      <c r="U18" s="9">
        <v>1330</v>
      </c>
      <c r="V18" s="9">
        <f t="shared" si="3"/>
        <v>114</v>
      </c>
      <c r="W18" s="69">
        <v>472</v>
      </c>
      <c r="X18" s="12">
        <v>50</v>
      </c>
      <c r="Y18" s="11">
        <v>641</v>
      </c>
      <c r="Z18" s="63">
        <v>210</v>
      </c>
      <c r="AA18" s="63">
        <v>30</v>
      </c>
    </row>
    <row r="19" spans="1:27" ht="15" customHeight="1">
      <c r="A19" s="68" t="s">
        <v>40</v>
      </c>
      <c r="B19" s="16">
        <v>282</v>
      </c>
      <c r="C19" s="16">
        <v>285</v>
      </c>
      <c r="D19" s="73">
        <f>'2020 год'!D19</f>
        <v>284</v>
      </c>
      <c r="E19" s="10">
        <f t="shared" si="0"/>
        <v>294</v>
      </c>
      <c r="F19" s="10">
        <f t="shared" si="1"/>
        <v>963</v>
      </c>
      <c r="G19" s="11">
        <v>72</v>
      </c>
      <c r="H19" s="9">
        <v>5</v>
      </c>
      <c r="I19" s="9">
        <v>4</v>
      </c>
      <c r="J19" s="11">
        <v>212</v>
      </c>
      <c r="K19" s="11">
        <v>222</v>
      </c>
      <c r="L19" s="9">
        <v>5</v>
      </c>
      <c r="M19" s="9">
        <v>14</v>
      </c>
      <c r="N19" s="11">
        <f t="shared" si="2"/>
        <v>751</v>
      </c>
      <c r="O19" s="67">
        <v>263</v>
      </c>
      <c r="P19" s="67">
        <v>407</v>
      </c>
      <c r="Q19" s="9">
        <v>0</v>
      </c>
      <c r="R19" s="9">
        <v>70</v>
      </c>
      <c r="S19" s="9">
        <v>11</v>
      </c>
      <c r="T19" s="9">
        <v>0</v>
      </c>
      <c r="U19" s="9">
        <v>706</v>
      </c>
      <c r="V19" s="9">
        <f t="shared" si="3"/>
        <v>45</v>
      </c>
      <c r="W19" s="69">
        <v>312</v>
      </c>
      <c r="X19" s="12">
        <v>122</v>
      </c>
      <c r="Y19" s="11">
        <v>382</v>
      </c>
      <c r="Z19" s="63">
        <v>77</v>
      </c>
      <c r="AA19" s="63">
        <v>22</v>
      </c>
    </row>
    <row r="20" spans="1:27" ht="15" customHeight="1">
      <c r="A20" s="68" t="s">
        <v>41</v>
      </c>
      <c r="B20" s="16">
        <v>202</v>
      </c>
      <c r="C20" s="16">
        <v>209</v>
      </c>
      <c r="D20" s="73">
        <f>'2020 год'!D20</f>
        <v>207</v>
      </c>
      <c r="E20" s="10">
        <f t="shared" si="0"/>
        <v>220</v>
      </c>
      <c r="F20" s="10">
        <f t="shared" si="1"/>
        <v>723</v>
      </c>
      <c r="G20" s="11">
        <v>28</v>
      </c>
      <c r="H20" s="9">
        <v>1</v>
      </c>
      <c r="I20" s="9">
        <v>2</v>
      </c>
      <c r="J20" s="11">
        <v>92</v>
      </c>
      <c r="K20" s="11">
        <v>192</v>
      </c>
      <c r="L20" s="9">
        <v>13</v>
      </c>
      <c r="M20" s="9">
        <v>7</v>
      </c>
      <c r="N20" s="11">
        <f t="shared" si="2"/>
        <v>631</v>
      </c>
      <c r="O20" s="67">
        <v>255</v>
      </c>
      <c r="P20" s="67">
        <v>323</v>
      </c>
      <c r="Q20" s="9">
        <v>17</v>
      </c>
      <c r="R20" s="9">
        <v>23</v>
      </c>
      <c r="S20" s="9">
        <v>13</v>
      </c>
      <c r="T20" s="9">
        <v>0</v>
      </c>
      <c r="U20" s="9">
        <v>587</v>
      </c>
      <c r="V20" s="9">
        <f t="shared" si="3"/>
        <v>44</v>
      </c>
      <c r="W20" s="69">
        <v>227</v>
      </c>
      <c r="X20" s="12">
        <v>33</v>
      </c>
      <c r="Y20" s="11">
        <v>341</v>
      </c>
      <c r="Z20" s="63">
        <v>96</v>
      </c>
      <c r="AA20" s="63">
        <v>4</v>
      </c>
    </row>
    <row r="21" spans="1:27" ht="15" customHeight="1">
      <c r="A21" s="68" t="s">
        <v>42</v>
      </c>
      <c r="B21" s="16">
        <v>227</v>
      </c>
      <c r="C21" s="16">
        <v>208</v>
      </c>
      <c r="D21" s="73">
        <f>'2020 год'!D21</f>
        <v>209</v>
      </c>
      <c r="E21" s="10">
        <f t="shared" si="0"/>
        <v>210</v>
      </c>
      <c r="F21" s="10">
        <f t="shared" si="1"/>
        <v>691</v>
      </c>
      <c r="G21" s="11">
        <v>37</v>
      </c>
      <c r="H21" s="9">
        <v>3</v>
      </c>
      <c r="I21" s="9">
        <v>0</v>
      </c>
      <c r="J21" s="11">
        <v>115</v>
      </c>
      <c r="K21" s="11">
        <v>173</v>
      </c>
      <c r="L21" s="9">
        <v>4</v>
      </c>
      <c r="M21" s="9">
        <v>8</v>
      </c>
      <c r="N21" s="11">
        <f t="shared" si="2"/>
        <v>576</v>
      </c>
      <c r="O21" s="67">
        <v>210</v>
      </c>
      <c r="P21" s="67">
        <v>310</v>
      </c>
      <c r="Q21" s="9">
        <v>0</v>
      </c>
      <c r="R21" s="9">
        <v>34</v>
      </c>
      <c r="S21" s="9">
        <v>22</v>
      </c>
      <c r="T21" s="9">
        <v>0</v>
      </c>
      <c r="U21" s="9">
        <v>516</v>
      </c>
      <c r="V21" s="9">
        <f t="shared" si="3"/>
        <v>60</v>
      </c>
      <c r="W21" s="69">
        <v>167</v>
      </c>
      <c r="X21" s="12">
        <v>16</v>
      </c>
      <c r="Y21" s="11">
        <v>284</v>
      </c>
      <c r="Z21" s="63">
        <v>60</v>
      </c>
      <c r="AA21" s="63">
        <v>12</v>
      </c>
    </row>
    <row r="22" spans="1:27" ht="15" customHeight="1">
      <c r="A22" s="68" t="s">
        <v>43</v>
      </c>
      <c r="B22" s="16">
        <v>766</v>
      </c>
      <c r="C22" s="16">
        <v>777</v>
      </c>
      <c r="D22" s="73">
        <f>'2020 год'!D22</f>
        <v>830</v>
      </c>
      <c r="E22" s="10">
        <f t="shared" si="0"/>
        <v>811</v>
      </c>
      <c r="F22" s="10">
        <f t="shared" si="1"/>
        <v>2607</v>
      </c>
      <c r="G22" s="11">
        <v>130</v>
      </c>
      <c r="H22" s="9">
        <v>9</v>
      </c>
      <c r="I22" s="9">
        <v>8</v>
      </c>
      <c r="J22" s="11">
        <v>398</v>
      </c>
      <c r="K22" s="11">
        <v>681</v>
      </c>
      <c r="L22" s="9">
        <v>44</v>
      </c>
      <c r="M22" s="9">
        <v>58</v>
      </c>
      <c r="N22" s="11">
        <f t="shared" si="2"/>
        <v>2209</v>
      </c>
      <c r="O22" s="67">
        <v>876</v>
      </c>
      <c r="P22" s="67">
        <v>1146</v>
      </c>
      <c r="Q22" s="9">
        <v>54</v>
      </c>
      <c r="R22" s="9">
        <v>72</v>
      </c>
      <c r="S22" s="9">
        <v>58</v>
      </c>
      <c r="T22" s="9">
        <v>3</v>
      </c>
      <c r="U22" s="9">
        <v>2103</v>
      </c>
      <c r="V22" s="9">
        <f t="shared" si="3"/>
        <v>106</v>
      </c>
      <c r="W22" s="69">
        <v>899</v>
      </c>
      <c r="X22" s="12">
        <v>294</v>
      </c>
      <c r="Y22" s="11">
        <v>1119</v>
      </c>
      <c r="Z22" s="63">
        <v>458</v>
      </c>
      <c r="AA22" s="63">
        <v>54</v>
      </c>
    </row>
    <row r="23" spans="1:27" ht="15" customHeight="1">
      <c r="A23" s="68" t="s">
        <v>44</v>
      </c>
      <c r="B23" s="16">
        <v>601</v>
      </c>
      <c r="C23" s="16">
        <v>640</v>
      </c>
      <c r="D23" s="73">
        <f>'2020 год'!D23</f>
        <v>676</v>
      </c>
      <c r="E23" s="10">
        <f t="shared" si="0"/>
        <v>690</v>
      </c>
      <c r="F23" s="10">
        <f t="shared" si="1"/>
        <v>2300</v>
      </c>
      <c r="G23" s="11">
        <v>87</v>
      </c>
      <c r="H23" s="9">
        <v>9</v>
      </c>
      <c r="I23" s="9">
        <v>0</v>
      </c>
      <c r="J23" s="11">
        <v>280</v>
      </c>
      <c r="K23" s="11">
        <v>603</v>
      </c>
      <c r="L23" s="9">
        <v>26</v>
      </c>
      <c r="M23" s="9">
        <v>4</v>
      </c>
      <c r="N23" s="11">
        <f t="shared" si="2"/>
        <v>2020</v>
      </c>
      <c r="O23" s="67">
        <v>755</v>
      </c>
      <c r="P23" s="67">
        <v>1044</v>
      </c>
      <c r="Q23" s="9">
        <v>50</v>
      </c>
      <c r="R23" s="9">
        <v>107</v>
      </c>
      <c r="S23" s="9">
        <v>63</v>
      </c>
      <c r="T23" s="9">
        <v>1</v>
      </c>
      <c r="U23" s="9">
        <v>1896</v>
      </c>
      <c r="V23" s="9">
        <f t="shared" si="3"/>
        <v>124</v>
      </c>
      <c r="W23" s="69">
        <v>721</v>
      </c>
      <c r="X23" s="12">
        <v>368</v>
      </c>
      <c r="Y23" s="11">
        <v>955</v>
      </c>
      <c r="Z23" s="63">
        <v>203</v>
      </c>
      <c r="AA23" s="63">
        <v>11</v>
      </c>
    </row>
    <row r="24" spans="1:27" ht="15" customHeight="1">
      <c r="A24" s="68" t="s">
        <v>45</v>
      </c>
      <c r="B24" s="16">
        <v>382</v>
      </c>
      <c r="C24" s="16">
        <v>415</v>
      </c>
      <c r="D24" s="73">
        <f>'2020 год'!D24</f>
        <v>442</v>
      </c>
      <c r="E24" s="10">
        <f t="shared" si="0"/>
        <v>423</v>
      </c>
      <c r="F24" s="10">
        <f t="shared" si="1"/>
        <v>1422</v>
      </c>
      <c r="G24" s="11">
        <v>50</v>
      </c>
      <c r="H24" s="9">
        <v>9</v>
      </c>
      <c r="I24" s="9">
        <v>7</v>
      </c>
      <c r="J24" s="11">
        <v>169</v>
      </c>
      <c r="K24" s="11">
        <v>373</v>
      </c>
      <c r="L24" s="9">
        <v>23</v>
      </c>
      <c r="M24" s="9">
        <v>42</v>
      </c>
      <c r="N24" s="11">
        <f t="shared" si="2"/>
        <v>1253</v>
      </c>
      <c r="O24" s="67">
        <v>559</v>
      </c>
      <c r="P24" s="67">
        <v>608</v>
      </c>
      <c r="Q24" s="9">
        <v>0</v>
      </c>
      <c r="R24" s="9">
        <v>72</v>
      </c>
      <c r="S24" s="9">
        <v>12</v>
      </c>
      <c r="T24" s="9">
        <v>2</v>
      </c>
      <c r="U24" s="9">
        <v>1233</v>
      </c>
      <c r="V24" s="9">
        <f t="shared" si="3"/>
        <v>20</v>
      </c>
      <c r="W24" s="69">
        <v>452</v>
      </c>
      <c r="X24" s="12">
        <v>336</v>
      </c>
      <c r="Y24" s="11">
        <v>592</v>
      </c>
      <c r="Z24" s="63">
        <v>120</v>
      </c>
      <c r="AA24" s="63">
        <v>50</v>
      </c>
    </row>
    <row r="25" spans="1:27" ht="15" customHeight="1">
      <c r="A25" s="68" t="s">
        <v>46</v>
      </c>
      <c r="B25" s="16">
        <v>312</v>
      </c>
      <c r="C25" s="16">
        <v>326</v>
      </c>
      <c r="D25" s="73">
        <f>'2020 год'!D25</f>
        <v>322</v>
      </c>
      <c r="E25" s="10">
        <f t="shared" si="0"/>
        <v>328</v>
      </c>
      <c r="F25" s="10">
        <f t="shared" si="1"/>
        <v>1109</v>
      </c>
      <c r="G25" s="11">
        <v>47</v>
      </c>
      <c r="H25" s="9">
        <v>3</v>
      </c>
      <c r="I25" s="9">
        <v>0</v>
      </c>
      <c r="J25" s="11">
        <v>175</v>
      </c>
      <c r="K25" s="11">
        <v>281</v>
      </c>
      <c r="L25" s="9">
        <v>5</v>
      </c>
      <c r="M25" s="9">
        <v>3</v>
      </c>
      <c r="N25" s="11">
        <f t="shared" si="2"/>
        <v>934</v>
      </c>
      <c r="O25" s="67">
        <v>349</v>
      </c>
      <c r="P25" s="67">
        <v>475</v>
      </c>
      <c r="Q25" s="9">
        <v>24</v>
      </c>
      <c r="R25" s="9">
        <v>54</v>
      </c>
      <c r="S25" s="9">
        <v>32</v>
      </c>
      <c r="T25" s="9">
        <v>0</v>
      </c>
      <c r="U25" s="9">
        <v>845</v>
      </c>
      <c r="V25" s="9">
        <f t="shared" si="3"/>
        <v>89</v>
      </c>
      <c r="W25" s="69">
        <v>312</v>
      </c>
      <c r="X25" s="12">
        <v>147</v>
      </c>
      <c r="Y25" s="11">
        <v>450</v>
      </c>
      <c r="Z25" s="63">
        <v>161</v>
      </c>
      <c r="AA25" s="63">
        <v>25</v>
      </c>
    </row>
    <row r="26" spans="1:27" ht="15" customHeight="1">
      <c r="A26" s="68" t="s">
        <v>47</v>
      </c>
      <c r="B26" s="16">
        <v>300</v>
      </c>
      <c r="C26" s="16">
        <v>305</v>
      </c>
      <c r="D26" s="73">
        <f>'2020 год'!D26</f>
        <v>316</v>
      </c>
      <c r="E26" s="10">
        <f t="shared" si="0"/>
        <v>306</v>
      </c>
      <c r="F26" s="10">
        <f t="shared" si="1"/>
        <v>1022</v>
      </c>
      <c r="G26" s="11">
        <v>55</v>
      </c>
      <c r="H26" s="9">
        <v>1</v>
      </c>
      <c r="I26" s="9">
        <v>7</v>
      </c>
      <c r="J26" s="11">
        <v>170</v>
      </c>
      <c r="K26" s="11">
        <v>251</v>
      </c>
      <c r="L26" s="9">
        <v>6</v>
      </c>
      <c r="M26" s="9">
        <v>13</v>
      </c>
      <c r="N26" s="11">
        <f t="shared" si="2"/>
        <v>852</v>
      </c>
      <c r="O26" s="67">
        <v>362</v>
      </c>
      <c r="P26" s="67">
        <v>410</v>
      </c>
      <c r="Q26" s="9">
        <v>23</v>
      </c>
      <c r="R26" s="9">
        <v>26</v>
      </c>
      <c r="S26" s="9">
        <v>30</v>
      </c>
      <c r="T26" s="9">
        <v>1</v>
      </c>
      <c r="U26" s="9">
        <v>762</v>
      </c>
      <c r="V26" s="9">
        <f t="shared" si="3"/>
        <v>90</v>
      </c>
      <c r="W26" s="69">
        <v>257</v>
      </c>
      <c r="X26" s="12">
        <v>21</v>
      </c>
      <c r="Y26" s="11">
        <v>410</v>
      </c>
      <c r="Z26" s="63">
        <v>97</v>
      </c>
      <c r="AA26" s="63">
        <v>7</v>
      </c>
    </row>
    <row r="27" spans="1:27" ht="15" customHeight="1">
      <c r="A27" s="68" t="s">
        <v>48</v>
      </c>
      <c r="B27" s="16">
        <v>803</v>
      </c>
      <c r="C27" s="16">
        <v>882</v>
      </c>
      <c r="D27" s="73">
        <f>'2020 год'!D27</f>
        <v>904</v>
      </c>
      <c r="E27" s="10">
        <f t="shared" si="0"/>
        <v>869</v>
      </c>
      <c r="F27" s="10">
        <f t="shared" si="1"/>
        <v>2863</v>
      </c>
      <c r="G27" s="11">
        <v>133</v>
      </c>
      <c r="H27" s="9">
        <v>13</v>
      </c>
      <c r="I27" s="9">
        <v>12</v>
      </c>
      <c r="J27" s="11">
        <v>413</v>
      </c>
      <c r="K27" s="11">
        <v>736</v>
      </c>
      <c r="L27" s="9">
        <v>28</v>
      </c>
      <c r="M27" s="9">
        <v>25</v>
      </c>
      <c r="N27" s="11">
        <f t="shared" si="2"/>
        <v>2450</v>
      </c>
      <c r="O27" s="67">
        <v>1080</v>
      </c>
      <c r="P27" s="67">
        <v>1191</v>
      </c>
      <c r="Q27" s="9">
        <v>29</v>
      </c>
      <c r="R27" s="9">
        <v>90</v>
      </c>
      <c r="S27" s="9">
        <v>60</v>
      </c>
      <c r="T27" s="9">
        <v>0</v>
      </c>
      <c r="U27" s="9">
        <v>2355</v>
      </c>
      <c r="V27" s="9">
        <f t="shared" si="3"/>
        <v>95</v>
      </c>
      <c r="W27" s="69">
        <v>869</v>
      </c>
      <c r="X27" s="12">
        <v>726</v>
      </c>
      <c r="Y27" s="11">
        <v>1287</v>
      </c>
      <c r="Z27" s="63">
        <v>272</v>
      </c>
      <c r="AA27" s="63">
        <v>66</v>
      </c>
    </row>
    <row r="28" spans="1:27" ht="15" customHeight="1">
      <c r="A28" s="68" t="s">
        <v>49</v>
      </c>
      <c r="B28" s="16">
        <v>346</v>
      </c>
      <c r="C28" s="16">
        <v>365</v>
      </c>
      <c r="D28" s="73">
        <f>'2020 год'!D28</f>
        <v>404</v>
      </c>
      <c r="E28" s="10">
        <f t="shared" si="0"/>
        <v>414</v>
      </c>
      <c r="F28" s="10">
        <f t="shared" si="1"/>
        <v>1316</v>
      </c>
      <c r="G28" s="11">
        <v>57</v>
      </c>
      <c r="H28" s="9">
        <v>20</v>
      </c>
      <c r="I28" s="9">
        <v>11</v>
      </c>
      <c r="J28" s="11">
        <v>174</v>
      </c>
      <c r="K28" s="11">
        <v>357</v>
      </c>
      <c r="L28" s="9">
        <v>44</v>
      </c>
      <c r="M28" s="9">
        <v>21</v>
      </c>
      <c r="N28" s="11">
        <f t="shared" si="2"/>
        <v>1142</v>
      </c>
      <c r="O28" s="67">
        <v>445</v>
      </c>
      <c r="P28" s="67">
        <v>573</v>
      </c>
      <c r="Q28" s="9">
        <v>30</v>
      </c>
      <c r="R28" s="9">
        <v>56</v>
      </c>
      <c r="S28" s="9">
        <v>36</v>
      </c>
      <c r="T28" s="9">
        <v>2</v>
      </c>
      <c r="U28" s="9">
        <v>1047</v>
      </c>
      <c r="V28" s="9">
        <f t="shared" si="3"/>
        <v>95</v>
      </c>
      <c r="W28" s="69">
        <v>443</v>
      </c>
      <c r="X28" s="12">
        <v>67</v>
      </c>
      <c r="Y28" s="11">
        <v>558</v>
      </c>
      <c r="Z28" s="63">
        <v>116</v>
      </c>
      <c r="AA28" s="63">
        <v>20</v>
      </c>
    </row>
    <row r="29" spans="1:27" ht="15" customHeight="1">
      <c r="A29" s="68" t="s">
        <v>50</v>
      </c>
      <c r="B29" s="16">
        <v>168</v>
      </c>
      <c r="C29" s="16">
        <v>172</v>
      </c>
      <c r="D29" s="73">
        <f>'2020 год'!D29</f>
        <v>170</v>
      </c>
      <c r="E29" s="10">
        <f t="shared" si="0"/>
        <v>173</v>
      </c>
      <c r="F29" s="10">
        <f t="shared" si="1"/>
        <v>576</v>
      </c>
      <c r="G29" s="11">
        <v>22</v>
      </c>
      <c r="H29" s="9">
        <v>1</v>
      </c>
      <c r="I29" s="9">
        <v>0</v>
      </c>
      <c r="J29" s="11">
        <v>67</v>
      </c>
      <c r="K29" s="11">
        <v>151</v>
      </c>
      <c r="L29" s="9">
        <v>4</v>
      </c>
      <c r="M29" s="9">
        <v>0</v>
      </c>
      <c r="N29" s="11">
        <f t="shared" si="2"/>
        <v>509</v>
      </c>
      <c r="O29" s="67">
        <v>166</v>
      </c>
      <c r="P29" s="67">
        <v>280</v>
      </c>
      <c r="Q29" s="9">
        <v>9</v>
      </c>
      <c r="R29" s="9">
        <v>36</v>
      </c>
      <c r="S29" s="9">
        <v>18</v>
      </c>
      <c r="T29" s="9">
        <v>0</v>
      </c>
      <c r="U29" s="9">
        <v>447</v>
      </c>
      <c r="V29" s="9">
        <f t="shared" si="3"/>
        <v>62</v>
      </c>
      <c r="W29" s="69">
        <v>178</v>
      </c>
      <c r="X29" s="12">
        <v>115</v>
      </c>
      <c r="Y29" s="11">
        <v>271</v>
      </c>
      <c r="Z29" s="63">
        <v>76</v>
      </c>
      <c r="AA29" s="63">
        <v>6</v>
      </c>
    </row>
    <row r="30" spans="1:27" ht="15" customHeight="1">
      <c r="A30" s="68" t="s">
        <v>51</v>
      </c>
      <c r="B30" s="16">
        <v>538</v>
      </c>
      <c r="C30" s="16">
        <v>539</v>
      </c>
      <c r="D30" s="73">
        <f>'2020 год'!D30</f>
        <v>555</v>
      </c>
      <c r="E30" s="10">
        <f t="shared" si="0"/>
        <v>543</v>
      </c>
      <c r="F30" s="10">
        <f t="shared" si="1"/>
        <v>1737</v>
      </c>
      <c r="G30" s="11">
        <v>73</v>
      </c>
      <c r="H30" s="9">
        <v>1</v>
      </c>
      <c r="I30" s="9">
        <v>6</v>
      </c>
      <c r="J30" s="11">
        <v>230</v>
      </c>
      <c r="K30" s="11">
        <v>470</v>
      </c>
      <c r="L30" s="9">
        <v>13</v>
      </c>
      <c r="M30" s="9">
        <v>18</v>
      </c>
      <c r="N30" s="11">
        <f t="shared" si="2"/>
        <v>1507</v>
      </c>
      <c r="O30" s="67">
        <v>587</v>
      </c>
      <c r="P30" s="67">
        <v>801</v>
      </c>
      <c r="Q30" s="9">
        <v>28</v>
      </c>
      <c r="R30" s="9">
        <v>39</v>
      </c>
      <c r="S30" s="9">
        <v>48</v>
      </c>
      <c r="T30" s="9">
        <v>4</v>
      </c>
      <c r="U30" s="9">
        <v>1404</v>
      </c>
      <c r="V30" s="9">
        <f t="shared" si="3"/>
        <v>103</v>
      </c>
      <c r="W30" s="69">
        <v>553</v>
      </c>
      <c r="X30" s="12">
        <v>469</v>
      </c>
      <c r="Y30" s="11">
        <v>733</v>
      </c>
      <c r="Z30" s="63">
        <v>241</v>
      </c>
      <c r="AA30" s="63">
        <v>25</v>
      </c>
    </row>
    <row r="31" spans="1:27" ht="15" customHeight="1">
      <c r="A31" s="68" t="s">
        <v>52</v>
      </c>
      <c r="B31" s="16">
        <v>207</v>
      </c>
      <c r="C31" s="16">
        <v>203</v>
      </c>
      <c r="D31" s="73">
        <f>'2020 год'!D31</f>
        <v>183</v>
      </c>
      <c r="E31" s="10">
        <f t="shared" si="0"/>
        <v>190</v>
      </c>
      <c r="F31" s="10">
        <f t="shared" si="1"/>
        <v>626</v>
      </c>
      <c r="G31" s="11">
        <v>18</v>
      </c>
      <c r="H31" s="9">
        <v>2</v>
      </c>
      <c r="I31" s="9">
        <v>2</v>
      </c>
      <c r="J31" s="11">
        <v>60</v>
      </c>
      <c r="K31" s="11">
        <v>172</v>
      </c>
      <c r="L31" s="9">
        <v>15</v>
      </c>
      <c r="M31" s="9">
        <v>8</v>
      </c>
      <c r="N31" s="11">
        <f t="shared" si="2"/>
        <v>566</v>
      </c>
      <c r="O31" s="67">
        <v>247</v>
      </c>
      <c r="P31" s="67">
        <v>260</v>
      </c>
      <c r="Q31" s="9">
        <v>13</v>
      </c>
      <c r="R31" s="9">
        <v>33</v>
      </c>
      <c r="S31" s="9">
        <v>12</v>
      </c>
      <c r="T31" s="9">
        <v>1</v>
      </c>
      <c r="U31" s="9">
        <v>527</v>
      </c>
      <c r="V31" s="9">
        <f t="shared" si="3"/>
        <v>39</v>
      </c>
      <c r="W31" s="69">
        <v>200</v>
      </c>
      <c r="X31" s="12">
        <v>154</v>
      </c>
      <c r="Y31" s="11">
        <v>239</v>
      </c>
      <c r="Z31" s="63">
        <v>82</v>
      </c>
      <c r="AA31" s="63">
        <v>12</v>
      </c>
    </row>
    <row r="32" spans="1:27" ht="15" customHeight="1">
      <c r="A32" s="68" t="s">
        <v>53</v>
      </c>
      <c r="B32" s="16">
        <v>4967</v>
      </c>
      <c r="C32" s="16">
        <v>5706</v>
      </c>
      <c r="D32" s="73">
        <f>'2020 год'!D32</f>
        <v>6087</v>
      </c>
      <c r="E32" s="10">
        <f t="shared" si="0"/>
        <v>6198</v>
      </c>
      <c r="F32" s="10">
        <f t="shared" si="1"/>
        <v>19724</v>
      </c>
      <c r="G32" s="11">
        <v>1621</v>
      </c>
      <c r="H32" s="9">
        <v>159</v>
      </c>
      <c r="I32" s="9">
        <v>210</v>
      </c>
      <c r="J32" s="11">
        <v>4998</v>
      </c>
      <c r="K32" s="11">
        <v>4577</v>
      </c>
      <c r="L32" s="9">
        <v>330</v>
      </c>
      <c r="M32" s="9">
        <v>345</v>
      </c>
      <c r="N32" s="11">
        <f t="shared" si="2"/>
        <v>14726</v>
      </c>
      <c r="O32" s="67">
        <v>6583</v>
      </c>
      <c r="P32" s="67">
        <v>7155</v>
      </c>
      <c r="Q32" s="9">
        <v>278</v>
      </c>
      <c r="R32" s="9">
        <v>422</v>
      </c>
      <c r="S32" s="9">
        <v>285</v>
      </c>
      <c r="T32" s="9">
        <v>3</v>
      </c>
      <c r="U32" s="9">
        <v>14047</v>
      </c>
      <c r="V32" s="9">
        <f t="shared" si="3"/>
        <v>679</v>
      </c>
      <c r="W32" s="69">
        <v>6973</v>
      </c>
      <c r="X32" s="12">
        <v>6892</v>
      </c>
      <c r="Y32" s="11">
        <v>6918</v>
      </c>
      <c r="Z32" s="63">
        <v>2645</v>
      </c>
      <c r="AA32" s="63"/>
    </row>
    <row r="33" spans="1:27" ht="15" customHeight="1">
      <c r="A33" s="68" t="s">
        <v>54</v>
      </c>
      <c r="B33" s="16">
        <v>831</v>
      </c>
      <c r="C33" s="16">
        <v>938</v>
      </c>
      <c r="D33" s="73">
        <f>'2020 год'!D33</f>
        <v>942</v>
      </c>
      <c r="E33" s="10">
        <f t="shared" si="0"/>
        <v>999</v>
      </c>
      <c r="F33" s="10">
        <f t="shared" si="1"/>
        <v>3177</v>
      </c>
      <c r="G33" s="11">
        <v>204</v>
      </c>
      <c r="H33" s="9">
        <v>8</v>
      </c>
      <c r="I33" s="9">
        <v>17</v>
      </c>
      <c r="J33" s="11">
        <v>633</v>
      </c>
      <c r="K33" s="11">
        <v>795</v>
      </c>
      <c r="L33" s="9">
        <v>30</v>
      </c>
      <c r="M33" s="9">
        <v>45</v>
      </c>
      <c r="N33" s="11">
        <f t="shared" si="2"/>
        <v>2544</v>
      </c>
      <c r="O33" s="67">
        <v>1057</v>
      </c>
      <c r="P33" s="67">
        <v>1301</v>
      </c>
      <c r="Q33" s="9">
        <v>33</v>
      </c>
      <c r="R33" s="9">
        <v>113</v>
      </c>
      <c r="S33" s="9">
        <v>38</v>
      </c>
      <c r="T33" s="9">
        <v>2</v>
      </c>
      <c r="U33" s="9">
        <v>2410</v>
      </c>
      <c r="V33" s="9">
        <f t="shared" si="3"/>
        <v>134</v>
      </c>
      <c r="W33" s="69">
        <v>864</v>
      </c>
      <c r="X33" s="12">
        <v>1163</v>
      </c>
      <c r="Y33" s="11">
        <v>1204</v>
      </c>
      <c r="Z33" s="63">
        <v>271</v>
      </c>
      <c r="AA33" s="63">
        <v>104</v>
      </c>
    </row>
    <row r="34" spans="1:27" ht="15" customHeight="1">
      <c r="A34" s="68" t="s">
        <v>55</v>
      </c>
      <c r="B34" s="16">
        <v>1029</v>
      </c>
      <c r="C34" s="16">
        <v>1061</v>
      </c>
      <c r="D34" s="73">
        <f>'2020 год'!D34</f>
        <v>1095</v>
      </c>
      <c r="E34" s="10">
        <f t="shared" si="0"/>
        <v>1064</v>
      </c>
      <c r="F34" s="10">
        <f t="shared" si="1"/>
        <v>3374</v>
      </c>
      <c r="G34" s="11">
        <v>385</v>
      </c>
      <c r="H34" s="9">
        <v>54</v>
      </c>
      <c r="I34" s="9">
        <v>64</v>
      </c>
      <c r="J34" s="11">
        <v>1172</v>
      </c>
      <c r="K34" s="11">
        <v>679</v>
      </c>
      <c r="L34" s="9">
        <v>40</v>
      </c>
      <c r="M34" s="9">
        <v>77</v>
      </c>
      <c r="N34" s="11">
        <f t="shared" si="2"/>
        <v>2202</v>
      </c>
      <c r="O34" s="67">
        <v>900</v>
      </c>
      <c r="P34" s="67">
        <v>1146</v>
      </c>
      <c r="Q34" s="9">
        <v>40</v>
      </c>
      <c r="R34" s="9">
        <v>49</v>
      </c>
      <c r="S34" s="9">
        <v>20</v>
      </c>
      <c r="T34" s="9">
        <v>47</v>
      </c>
      <c r="U34" s="9">
        <v>2119</v>
      </c>
      <c r="V34" s="9">
        <f t="shared" si="3"/>
        <v>83</v>
      </c>
      <c r="W34" s="69">
        <v>1064</v>
      </c>
      <c r="X34" s="12">
        <v>827</v>
      </c>
      <c r="Y34" s="11">
        <v>963</v>
      </c>
      <c r="Z34" s="63">
        <v>313</v>
      </c>
      <c r="AA34" s="63">
        <v>146</v>
      </c>
    </row>
    <row r="35" spans="1:27" ht="15" customHeight="1">
      <c r="A35" s="68" t="s">
        <v>56</v>
      </c>
      <c r="B35" s="16">
        <v>710</v>
      </c>
      <c r="C35" s="16">
        <v>813</v>
      </c>
      <c r="D35" s="73">
        <f>'2020 год'!D35</f>
        <v>859</v>
      </c>
      <c r="E35" s="10">
        <f t="shared" si="0"/>
        <v>898</v>
      </c>
      <c r="F35" s="10">
        <f t="shared" si="1"/>
        <v>2857</v>
      </c>
      <c r="G35" s="11">
        <v>139</v>
      </c>
      <c r="H35" s="9">
        <v>15</v>
      </c>
      <c r="I35" s="9">
        <v>20</v>
      </c>
      <c r="J35" s="11">
        <v>426</v>
      </c>
      <c r="K35" s="11">
        <v>759</v>
      </c>
      <c r="L35" s="9">
        <v>46</v>
      </c>
      <c r="M35" s="9">
        <v>43</v>
      </c>
      <c r="N35" s="11">
        <f t="shared" si="2"/>
        <v>2431</v>
      </c>
      <c r="O35" s="67">
        <v>990</v>
      </c>
      <c r="P35" s="67">
        <v>1253</v>
      </c>
      <c r="Q35" s="9">
        <v>40</v>
      </c>
      <c r="R35" s="9">
        <v>100</v>
      </c>
      <c r="S35" s="9">
        <v>45</v>
      </c>
      <c r="T35" s="9">
        <v>3</v>
      </c>
      <c r="U35" s="9">
        <v>2243</v>
      </c>
      <c r="V35" s="9">
        <f t="shared" si="3"/>
        <v>188</v>
      </c>
      <c r="W35" s="69">
        <v>898</v>
      </c>
      <c r="X35" s="12">
        <v>1233</v>
      </c>
      <c r="Y35" s="11">
        <v>1253</v>
      </c>
      <c r="Z35" s="63">
        <v>504</v>
      </c>
      <c r="AA35" s="63">
        <v>93</v>
      </c>
    </row>
    <row r="36" spans="1:27" ht="15" customHeight="1">
      <c r="A36" s="68" t="s">
        <v>57</v>
      </c>
      <c r="B36" s="16">
        <v>805</v>
      </c>
      <c r="C36" s="16">
        <v>833</v>
      </c>
      <c r="D36" s="73">
        <f>'2020 год'!D36</f>
        <v>859</v>
      </c>
      <c r="E36" s="10">
        <f t="shared" si="0"/>
        <v>905</v>
      </c>
      <c r="F36" s="10">
        <f t="shared" si="1"/>
        <v>2887</v>
      </c>
      <c r="G36" s="11">
        <v>198</v>
      </c>
      <c r="H36" s="9">
        <v>15</v>
      </c>
      <c r="I36" s="9">
        <v>6</v>
      </c>
      <c r="J36" s="11">
        <v>610</v>
      </c>
      <c r="K36" s="11">
        <v>707</v>
      </c>
      <c r="L36" s="9">
        <v>40</v>
      </c>
      <c r="M36" s="9">
        <v>26</v>
      </c>
      <c r="N36" s="11">
        <f t="shared" si="2"/>
        <v>2277</v>
      </c>
      <c r="O36" s="67">
        <v>932</v>
      </c>
      <c r="P36" s="67">
        <v>1141</v>
      </c>
      <c r="Q36" s="9">
        <v>9</v>
      </c>
      <c r="R36" s="9">
        <v>119</v>
      </c>
      <c r="S36" s="9">
        <v>76</v>
      </c>
      <c r="T36" s="9">
        <v>0</v>
      </c>
      <c r="U36" s="9">
        <v>2159</v>
      </c>
      <c r="V36" s="9">
        <f t="shared" si="3"/>
        <v>118</v>
      </c>
      <c r="W36" s="69">
        <v>937</v>
      </c>
      <c r="X36" s="12">
        <v>985</v>
      </c>
      <c r="Y36" s="11">
        <v>1121</v>
      </c>
      <c r="Z36" s="63">
        <v>339</v>
      </c>
      <c r="AA36" s="63">
        <v>67</v>
      </c>
    </row>
    <row r="37" spans="1:27">
      <c r="A37" s="7" t="s">
        <v>58</v>
      </c>
      <c r="B37" s="6">
        <v>19398</v>
      </c>
      <c r="C37" s="6">
        <v>20751</v>
      </c>
      <c r="D37" s="6">
        <f>'2020 год'!D37</f>
        <v>21656</v>
      </c>
      <c r="E37" s="6">
        <f>SUM(E7:E36)</f>
        <v>21791</v>
      </c>
      <c r="F37" s="6">
        <f>SUM(F7:F36)</f>
        <v>70372</v>
      </c>
      <c r="G37" s="6">
        <f t="shared" ref="G37:AA37" si="4">SUM(G7:G36)</f>
        <v>4287</v>
      </c>
      <c r="H37" s="6">
        <f>SUM(H7:H36)</f>
        <v>412</v>
      </c>
      <c r="I37" s="6">
        <f t="shared" si="4"/>
        <v>468</v>
      </c>
      <c r="J37" s="6">
        <f t="shared" si="4"/>
        <v>13304</v>
      </c>
      <c r="K37" s="6">
        <f t="shared" si="4"/>
        <v>17504</v>
      </c>
      <c r="L37" s="6">
        <f t="shared" si="4"/>
        <v>945</v>
      </c>
      <c r="M37" s="6">
        <f>SUM(M7:M36)</f>
        <v>1093</v>
      </c>
      <c r="N37" s="6">
        <f>SUM(N7:N36)</f>
        <v>57068</v>
      </c>
      <c r="O37" s="6">
        <f t="shared" si="4"/>
        <v>23529</v>
      </c>
      <c r="P37" s="6">
        <f t="shared" si="4"/>
        <v>28997</v>
      </c>
      <c r="Q37" s="6">
        <f t="shared" si="4"/>
        <v>847</v>
      </c>
      <c r="R37" s="6">
        <f t="shared" si="4"/>
        <v>2348</v>
      </c>
      <c r="S37" s="6">
        <f t="shared" si="4"/>
        <v>1241</v>
      </c>
      <c r="T37" s="6">
        <f t="shared" si="4"/>
        <v>106</v>
      </c>
      <c r="U37" s="6">
        <f t="shared" si="4"/>
        <v>53766</v>
      </c>
      <c r="V37" s="6">
        <f t="shared" si="4"/>
        <v>3302</v>
      </c>
      <c r="W37" s="6">
        <f t="shared" si="4"/>
        <v>24678</v>
      </c>
      <c r="X37" s="6">
        <f t="shared" si="4"/>
        <v>17898</v>
      </c>
      <c r="Y37" s="6">
        <f t="shared" si="4"/>
        <v>29744</v>
      </c>
      <c r="Z37" s="6">
        <f t="shared" si="4"/>
        <v>8686</v>
      </c>
      <c r="AA37" s="6">
        <f t="shared" si="4"/>
        <v>1074</v>
      </c>
    </row>
    <row r="38" spans="1:27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18.75">
      <c r="A39" s="166" t="s">
        <v>98</v>
      </c>
      <c r="B39" s="166"/>
      <c r="C39" s="166"/>
      <c r="D39" s="166"/>
      <c r="E39" s="166"/>
      <c r="F39" s="166"/>
      <c r="G39" s="71"/>
      <c r="H39" s="71"/>
      <c r="I39" s="71"/>
      <c r="J39" s="71"/>
      <c r="K39" s="71"/>
      <c r="L39" s="167" t="s">
        <v>101</v>
      </c>
      <c r="M39" s="167"/>
      <c r="N39" s="167"/>
      <c r="O39" s="167"/>
      <c r="P39" s="167"/>
      <c r="Q39" s="167"/>
      <c r="R39" s="167"/>
      <c r="S39" s="167"/>
      <c r="T39" s="167"/>
      <c r="U39" s="71"/>
      <c r="V39" s="71"/>
      <c r="W39" s="71"/>
      <c r="X39" s="168" t="s">
        <v>99</v>
      </c>
      <c r="Y39" s="168"/>
      <c r="Z39" s="168"/>
      <c r="AA39" s="168"/>
    </row>
    <row r="40" spans="1:27" ht="18.75" customHeight="1">
      <c r="G40" s="65"/>
      <c r="H40" s="65"/>
      <c r="I40" s="65"/>
      <c r="J40" s="65"/>
      <c r="K40" s="65"/>
      <c r="O40" s="164" t="s">
        <v>102</v>
      </c>
      <c r="P40" s="165"/>
      <c r="U40" s="65"/>
      <c r="V40" s="65"/>
      <c r="W40" s="65"/>
    </row>
    <row r="41" spans="1:27" ht="18.75" customHeight="1">
      <c r="A41" s="70"/>
      <c r="B41" s="70"/>
      <c r="C41" s="70"/>
      <c r="D41" s="70"/>
      <c r="E41" s="70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2"/>
      <c r="Z41" s="72"/>
      <c r="AA41" s="72"/>
    </row>
  </sheetData>
  <mergeCells count="29">
    <mergeCell ref="O40:P40"/>
    <mergeCell ref="A39:F39"/>
    <mergeCell ref="L39:T39"/>
    <mergeCell ref="X39:AA39"/>
    <mergeCell ref="W4:AA4"/>
    <mergeCell ref="W5:W6"/>
    <mergeCell ref="H5:I5"/>
    <mergeCell ref="K4:V4"/>
    <mergeCell ref="N5:N6"/>
    <mergeCell ref="V5:V6"/>
    <mergeCell ref="O5:U5"/>
    <mergeCell ref="L5:M5"/>
    <mergeCell ref="K5:K6"/>
    <mergeCell ref="W1:AA1"/>
    <mergeCell ref="A4:A6"/>
    <mergeCell ref="X5:X6"/>
    <mergeCell ref="Y5:Y6"/>
    <mergeCell ref="Z5:Z6"/>
    <mergeCell ref="AA5:AA6"/>
    <mergeCell ref="B4:B6"/>
    <mergeCell ref="C4:C6"/>
    <mergeCell ref="H2:S2"/>
    <mergeCell ref="D4:D6"/>
    <mergeCell ref="E4:E6"/>
    <mergeCell ref="A3:AA3"/>
    <mergeCell ref="G4:J4"/>
    <mergeCell ref="J5:J6"/>
    <mergeCell ref="G5:G6"/>
    <mergeCell ref="F4:F6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view="pageBreakPreview" topLeftCell="A16" zoomScale="80" zoomScaleNormal="100" zoomScaleSheetLayoutView="80" workbookViewId="0">
      <selection activeCell="A39" sqref="A39:F39"/>
    </sheetView>
  </sheetViews>
  <sheetFormatPr defaultRowHeight="15"/>
  <cols>
    <col min="1" max="1" width="18" customWidth="1"/>
    <col min="2" max="2" width="8.28515625" customWidth="1"/>
    <col min="3" max="3" width="8.42578125" customWidth="1"/>
    <col min="4" max="4" width="10.140625" customWidth="1"/>
    <col min="5" max="5" width="8.140625" customWidth="1"/>
    <col min="6" max="6" width="9" customWidth="1"/>
    <col min="7" max="9" width="6.7109375" customWidth="1"/>
    <col min="10" max="10" width="8.28515625" customWidth="1"/>
    <col min="11" max="11" width="9.42578125" customWidth="1"/>
    <col min="12" max="13" width="6.7109375" customWidth="1"/>
    <col min="14" max="14" width="8.140625" customWidth="1"/>
    <col min="15" max="15" width="9" customWidth="1"/>
    <col min="16" max="16" width="8.140625" customWidth="1"/>
    <col min="17" max="20" width="6.7109375" customWidth="1"/>
    <col min="21" max="21" width="8.7109375" customWidth="1"/>
    <col min="22" max="22" width="6.7109375" customWidth="1"/>
    <col min="23" max="23" width="8.28515625" customWidth="1"/>
    <col min="24" max="24" width="8.85546875" customWidth="1"/>
    <col min="25" max="25" width="8.28515625" customWidth="1"/>
    <col min="26" max="26" width="8.7109375" customWidth="1"/>
    <col min="27" max="27" width="6.85546875" customWidth="1"/>
  </cols>
  <sheetData>
    <row r="1" spans="1:27" ht="75.75" customHeight="1">
      <c r="W1" s="197" t="s">
        <v>107</v>
      </c>
      <c r="X1" s="197"/>
      <c r="Y1" s="197"/>
      <c r="Z1" s="197"/>
      <c r="AA1" s="197"/>
    </row>
    <row r="2" spans="1:27" ht="16.5" customHeight="1">
      <c r="B2" s="79"/>
      <c r="C2" s="79"/>
      <c r="D2" s="79"/>
      <c r="E2" s="79"/>
      <c r="F2" s="79"/>
      <c r="G2" s="79"/>
      <c r="H2" s="200" t="s">
        <v>82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AA2" s="39" t="s">
        <v>83</v>
      </c>
    </row>
    <row r="3" spans="1:27" ht="27.75" customHeight="1">
      <c r="A3" s="113" t="s">
        <v>103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6"/>
    </row>
    <row r="4" spans="1:27" ht="77.25" customHeight="1">
      <c r="A4" s="145" t="s">
        <v>0</v>
      </c>
      <c r="B4" s="189" t="s">
        <v>8</v>
      </c>
      <c r="C4" s="189" t="s">
        <v>59</v>
      </c>
      <c r="D4" s="189" t="s">
        <v>91</v>
      </c>
      <c r="E4" s="202" t="s">
        <v>60</v>
      </c>
      <c r="F4" s="202" t="s">
        <v>10</v>
      </c>
      <c r="G4" s="198" t="s">
        <v>75</v>
      </c>
      <c r="H4" s="186"/>
      <c r="I4" s="186"/>
      <c r="J4" s="199"/>
      <c r="K4" s="198" t="s">
        <v>88</v>
      </c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99"/>
      <c r="W4" s="198" t="s">
        <v>93</v>
      </c>
      <c r="X4" s="186"/>
      <c r="Y4" s="186"/>
      <c r="Z4" s="186"/>
      <c r="AA4" s="199"/>
    </row>
    <row r="5" spans="1:27" ht="15.75" customHeight="1">
      <c r="A5" s="146"/>
      <c r="B5" s="201"/>
      <c r="C5" s="201"/>
      <c r="D5" s="201"/>
      <c r="E5" s="203"/>
      <c r="F5" s="203"/>
      <c r="G5" s="193" t="s">
        <v>89</v>
      </c>
      <c r="H5" s="186"/>
      <c r="I5" s="186"/>
      <c r="J5" s="191" t="s">
        <v>86</v>
      </c>
      <c r="K5" s="193" t="s">
        <v>89</v>
      </c>
      <c r="L5" s="186"/>
      <c r="M5" s="186"/>
      <c r="N5" s="184" t="s">
        <v>87</v>
      </c>
      <c r="O5" s="186"/>
      <c r="P5" s="186"/>
      <c r="Q5" s="186"/>
      <c r="R5" s="186"/>
      <c r="S5" s="186"/>
      <c r="T5" s="186"/>
      <c r="U5" s="186"/>
      <c r="V5" s="187" t="s">
        <v>22</v>
      </c>
      <c r="W5" s="202" t="s">
        <v>72</v>
      </c>
      <c r="X5" s="202" t="s">
        <v>24</v>
      </c>
      <c r="Y5" s="189" t="s">
        <v>108</v>
      </c>
      <c r="Z5" s="189" t="s">
        <v>109</v>
      </c>
      <c r="AA5" s="189" t="s">
        <v>27</v>
      </c>
    </row>
    <row r="6" spans="1:27" ht="234" customHeight="1">
      <c r="A6" s="147"/>
      <c r="B6" s="190"/>
      <c r="C6" s="190"/>
      <c r="D6" s="190"/>
      <c r="E6" s="204"/>
      <c r="F6" s="204"/>
      <c r="G6" s="194"/>
      <c r="H6" s="85" t="s">
        <v>73</v>
      </c>
      <c r="I6" s="85" t="s">
        <v>104</v>
      </c>
      <c r="J6" s="192"/>
      <c r="K6" s="194"/>
      <c r="L6" s="85" t="s">
        <v>73</v>
      </c>
      <c r="M6" s="85" t="s">
        <v>74</v>
      </c>
      <c r="N6" s="185"/>
      <c r="O6" s="86" t="s">
        <v>15</v>
      </c>
      <c r="P6" s="86" t="s">
        <v>16</v>
      </c>
      <c r="Q6" s="86" t="s">
        <v>17</v>
      </c>
      <c r="R6" s="86" t="s">
        <v>18</v>
      </c>
      <c r="S6" s="86" t="s">
        <v>19</v>
      </c>
      <c r="T6" s="86" t="s">
        <v>20</v>
      </c>
      <c r="U6" s="86" t="s">
        <v>21</v>
      </c>
      <c r="V6" s="188"/>
      <c r="W6" s="204"/>
      <c r="X6" s="204"/>
      <c r="Y6" s="190"/>
      <c r="Z6" s="190"/>
      <c r="AA6" s="190"/>
    </row>
    <row r="7" spans="1:27" ht="15" customHeight="1">
      <c r="A7" s="80" t="s">
        <v>28</v>
      </c>
      <c r="B7" s="16">
        <v>732</v>
      </c>
      <c r="C7" s="16">
        <v>730</v>
      </c>
      <c r="D7" s="16">
        <v>758</v>
      </c>
      <c r="E7" s="10">
        <f t="shared" ref="E7:E36" si="0">SUM(G7+K7)</f>
        <v>753</v>
      </c>
      <c r="F7" s="11">
        <v>2456</v>
      </c>
      <c r="G7" s="10">
        <v>160</v>
      </c>
      <c r="H7" s="76">
        <v>15</v>
      </c>
      <c r="I7" s="76">
        <v>11</v>
      </c>
      <c r="J7" s="11">
        <v>495</v>
      </c>
      <c r="K7" s="10">
        <v>593</v>
      </c>
      <c r="L7" s="76">
        <v>40</v>
      </c>
      <c r="M7" s="76">
        <v>45</v>
      </c>
      <c r="N7" s="11">
        <f>SUM(O7:T7)</f>
        <v>1961</v>
      </c>
      <c r="O7" s="77">
        <v>617</v>
      </c>
      <c r="P7" s="77">
        <v>1096</v>
      </c>
      <c r="Q7" s="76">
        <v>28</v>
      </c>
      <c r="R7" s="76">
        <v>137</v>
      </c>
      <c r="S7" s="76">
        <v>79</v>
      </c>
      <c r="T7" s="76">
        <v>4</v>
      </c>
      <c r="U7" s="76">
        <v>1822</v>
      </c>
      <c r="V7" s="9">
        <f>N7-U7</f>
        <v>139</v>
      </c>
      <c r="W7" s="12">
        <v>808</v>
      </c>
      <c r="X7" s="12">
        <v>231</v>
      </c>
      <c r="Y7" s="11">
        <v>1177</v>
      </c>
      <c r="Z7" s="11">
        <v>399</v>
      </c>
      <c r="AA7" s="11">
        <v>25</v>
      </c>
    </row>
    <row r="8" spans="1:27" ht="15" customHeight="1">
      <c r="A8" s="80" t="s">
        <v>29</v>
      </c>
      <c r="B8" s="16">
        <v>602</v>
      </c>
      <c r="C8" s="16">
        <v>630</v>
      </c>
      <c r="D8" s="16">
        <v>634</v>
      </c>
      <c r="E8" s="10">
        <f t="shared" si="0"/>
        <v>615</v>
      </c>
      <c r="F8" s="11">
        <v>2021</v>
      </c>
      <c r="G8" s="10">
        <v>81</v>
      </c>
      <c r="H8" s="76">
        <v>3</v>
      </c>
      <c r="I8" s="76">
        <v>8</v>
      </c>
      <c r="J8" s="11">
        <v>257</v>
      </c>
      <c r="K8" s="10">
        <v>534</v>
      </c>
      <c r="L8" s="76">
        <v>13</v>
      </c>
      <c r="M8" s="76">
        <v>12</v>
      </c>
      <c r="N8" s="11">
        <f t="shared" ref="N8:N36" si="1">SUM(O8:T8)</f>
        <v>1764</v>
      </c>
      <c r="O8" s="77">
        <v>567</v>
      </c>
      <c r="P8" s="77">
        <v>1014</v>
      </c>
      <c r="Q8" s="76">
        <v>22</v>
      </c>
      <c r="R8" s="76">
        <v>110</v>
      </c>
      <c r="S8" s="76">
        <v>46</v>
      </c>
      <c r="T8" s="76">
        <v>5</v>
      </c>
      <c r="U8" s="76">
        <v>1651</v>
      </c>
      <c r="V8" s="9">
        <f t="shared" ref="V8:V36" si="2">N8-U8</f>
        <v>113</v>
      </c>
      <c r="W8" s="12">
        <v>725</v>
      </c>
      <c r="X8" s="12">
        <v>597</v>
      </c>
      <c r="Y8" s="11">
        <v>850</v>
      </c>
      <c r="Z8" s="11">
        <v>305</v>
      </c>
      <c r="AA8" s="11">
        <v>41</v>
      </c>
    </row>
    <row r="9" spans="1:27" ht="15" customHeight="1">
      <c r="A9" s="80" t="s">
        <v>30</v>
      </c>
      <c r="B9" s="16">
        <v>412</v>
      </c>
      <c r="C9" s="16">
        <v>393</v>
      </c>
      <c r="D9" s="16">
        <v>407</v>
      </c>
      <c r="E9" s="10">
        <f t="shared" si="0"/>
        <v>382</v>
      </c>
      <c r="F9" s="11">
        <v>1282</v>
      </c>
      <c r="G9" s="10">
        <v>39</v>
      </c>
      <c r="H9" s="76">
        <v>21</v>
      </c>
      <c r="I9" s="76">
        <v>17</v>
      </c>
      <c r="J9" s="11">
        <v>122</v>
      </c>
      <c r="K9" s="10">
        <v>343</v>
      </c>
      <c r="L9" s="76">
        <v>23</v>
      </c>
      <c r="M9" s="76">
        <v>71</v>
      </c>
      <c r="N9" s="11">
        <f t="shared" si="1"/>
        <v>1160</v>
      </c>
      <c r="O9" s="77">
        <v>436</v>
      </c>
      <c r="P9" s="77">
        <v>639</v>
      </c>
      <c r="Q9" s="76">
        <v>21</v>
      </c>
      <c r="R9" s="76">
        <v>41</v>
      </c>
      <c r="S9" s="76">
        <v>23</v>
      </c>
      <c r="T9" s="76">
        <v>0</v>
      </c>
      <c r="U9" s="76">
        <v>1111</v>
      </c>
      <c r="V9" s="9">
        <f>N9-U9</f>
        <v>49</v>
      </c>
      <c r="W9" s="12">
        <v>444</v>
      </c>
      <c r="X9" s="12">
        <v>160</v>
      </c>
      <c r="Y9" s="11">
        <v>559</v>
      </c>
      <c r="Z9" s="11">
        <v>145</v>
      </c>
      <c r="AA9" s="11">
        <v>19</v>
      </c>
    </row>
    <row r="10" spans="1:27" ht="15" customHeight="1">
      <c r="A10" s="80" t="s">
        <v>31</v>
      </c>
      <c r="B10" s="16">
        <v>463</v>
      </c>
      <c r="C10" s="16">
        <v>493</v>
      </c>
      <c r="D10" s="16">
        <v>503</v>
      </c>
      <c r="E10" s="10">
        <f t="shared" si="0"/>
        <v>535</v>
      </c>
      <c r="F10" s="11">
        <v>1767</v>
      </c>
      <c r="G10" s="10">
        <v>84</v>
      </c>
      <c r="H10" s="76">
        <v>9</v>
      </c>
      <c r="I10" s="76">
        <v>2</v>
      </c>
      <c r="J10" s="11">
        <v>259</v>
      </c>
      <c r="K10" s="10">
        <v>451</v>
      </c>
      <c r="L10" s="76">
        <v>53</v>
      </c>
      <c r="M10" s="76">
        <v>71</v>
      </c>
      <c r="N10" s="11">
        <f t="shared" si="1"/>
        <v>1508</v>
      </c>
      <c r="O10" s="77">
        <v>576</v>
      </c>
      <c r="P10" s="77">
        <v>815</v>
      </c>
      <c r="Q10" s="76">
        <v>35</v>
      </c>
      <c r="R10" s="76">
        <v>63</v>
      </c>
      <c r="S10" s="76">
        <v>14</v>
      </c>
      <c r="T10" s="76">
        <v>5</v>
      </c>
      <c r="U10" s="76">
        <v>1406</v>
      </c>
      <c r="V10" s="76">
        <f t="shared" si="2"/>
        <v>102</v>
      </c>
      <c r="W10" s="12">
        <v>535</v>
      </c>
      <c r="X10" s="12">
        <v>357</v>
      </c>
      <c r="Y10" s="11">
        <v>815</v>
      </c>
      <c r="Z10" s="11">
        <v>53</v>
      </c>
      <c r="AA10" s="11">
        <v>9</v>
      </c>
    </row>
    <row r="11" spans="1:27" ht="15" customHeight="1">
      <c r="A11" s="80" t="s">
        <v>32</v>
      </c>
      <c r="B11" s="16">
        <v>306</v>
      </c>
      <c r="C11" s="16">
        <v>303</v>
      </c>
      <c r="D11" s="16">
        <v>325</v>
      </c>
      <c r="E11" s="10">
        <f t="shared" si="0"/>
        <v>332</v>
      </c>
      <c r="F11" s="11">
        <v>1137</v>
      </c>
      <c r="G11" s="10">
        <v>18</v>
      </c>
      <c r="H11" s="76">
        <v>2</v>
      </c>
      <c r="I11" s="76">
        <v>0</v>
      </c>
      <c r="J11" s="11">
        <v>55</v>
      </c>
      <c r="K11" s="10">
        <v>314</v>
      </c>
      <c r="L11" s="76">
        <v>8</v>
      </c>
      <c r="M11" s="76">
        <v>8</v>
      </c>
      <c r="N11" s="11">
        <f>SUM(O11:T11)</f>
        <v>1133</v>
      </c>
      <c r="O11" s="77">
        <v>399</v>
      </c>
      <c r="P11" s="77">
        <v>580</v>
      </c>
      <c r="Q11" s="76">
        <v>11</v>
      </c>
      <c r="R11" s="76">
        <v>51</v>
      </c>
      <c r="S11" s="76">
        <v>51</v>
      </c>
      <c r="T11" s="76">
        <v>41</v>
      </c>
      <c r="U11" s="76">
        <v>996</v>
      </c>
      <c r="V11" s="76">
        <f t="shared" si="2"/>
        <v>137</v>
      </c>
      <c r="W11" s="12">
        <v>326</v>
      </c>
      <c r="X11" s="12">
        <v>247</v>
      </c>
      <c r="Y11" s="11">
        <v>407</v>
      </c>
      <c r="Z11" s="11">
        <v>131</v>
      </c>
      <c r="AA11" s="11">
        <v>6</v>
      </c>
    </row>
    <row r="12" spans="1:27" ht="15" customHeight="1">
      <c r="A12" s="80" t="s">
        <v>33</v>
      </c>
      <c r="B12" s="16">
        <v>234</v>
      </c>
      <c r="C12" s="16">
        <v>213</v>
      </c>
      <c r="D12" s="16">
        <v>220</v>
      </c>
      <c r="E12" s="10">
        <f t="shared" si="0"/>
        <v>227</v>
      </c>
      <c r="F12" s="11">
        <v>743</v>
      </c>
      <c r="G12" s="10">
        <v>58</v>
      </c>
      <c r="H12" s="76">
        <v>4</v>
      </c>
      <c r="I12" s="76">
        <v>4</v>
      </c>
      <c r="J12" s="11">
        <v>179</v>
      </c>
      <c r="K12" s="10">
        <v>169</v>
      </c>
      <c r="L12" s="76">
        <v>11</v>
      </c>
      <c r="M12" s="76">
        <v>4</v>
      </c>
      <c r="N12" s="11">
        <f t="shared" si="1"/>
        <v>564</v>
      </c>
      <c r="O12" s="77">
        <v>205</v>
      </c>
      <c r="P12" s="77">
        <v>296</v>
      </c>
      <c r="Q12" s="76">
        <v>5</v>
      </c>
      <c r="R12" s="76">
        <v>44</v>
      </c>
      <c r="S12" s="76">
        <v>10</v>
      </c>
      <c r="T12" s="76">
        <v>4</v>
      </c>
      <c r="U12" s="76">
        <v>530</v>
      </c>
      <c r="V12" s="9">
        <f t="shared" si="2"/>
        <v>34</v>
      </c>
      <c r="W12" s="12">
        <v>201</v>
      </c>
      <c r="X12" s="12">
        <v>10</v>
      </c>
      <c r="Y12" s="11">
        <v>348</v>
      </c>
      <c r="Z12" s="11">
        <v>107</v>
      </c>
      <c r="AA12" s="11">
        <v>25</v>
      </c>
    </row>
    <row r="13" spans="1:27" ht="15" customHeight="1">
      <c r="A13" s="80" t="s">
        <v>34</v>
      </c>
      <c r="B13" s="16">
        <v>249</v>
      </c>
      <c r="C13" s="16">
        <v>255</v>
      </c>
      <c r="D13" s="16">
        <v>261</v>
      </c>
      <c r="E13" s="10">
        <f t="shared" si="0"/>
        <v>255</v>
      </c>
      <c r="F13" s="11">
        <v>827</v>
      </c>
      <c r="G13" s="10">
        <v>41</v>
      </c>
      <c r="H13" s="76">
        <v>17</v>
      </c>
      <c r="I13" s="76">
        <v>7</v>
      </c>
      <c r="J13" s="11">
        <v>130</v>
      </c>
      <c r="K13" s="10">
        <v>214</v>
      </c>
      <c r="L13" s="76">
        <v>25</v>
      </c>
      <c r="M13" s="76">
        <v>33</v>
      </c>
      <c r="N13" s="11">
        <f t="shared" si="1"/>
        <v>697</v>
      </c>
      <c r="O13" s="77">
        <v>284</v>
      </c>
      <c r="P13" s="77">
        <v>362</v>
      </c>
      <c r="Q13" s="76">
        <v>11</v>
      </c>
      <c r="R13" s="76">
        <v>28</v>
      </c>
      <c r="S13" s="76">
        <v>10</v>
      </c>
      <c r="T13" s="76">
        <v>2</v>
      </c>
      <c r="U13" s="76">
        <v>650</v>
      </c>
      <c r="V13" s="9">
        <f t="shared" si="2"/>
        <v>47</v>
      </c>
      <c r="W13" s="12">
        <v>295</v>
      </c>
      <c r="X13" s="12">
        <v>23</v>
      </c>
      <c r="Y13" s="11">
        <v>324</v>
      </c>
      <c r="Z13" s="11">
        <v>138</v>
      </c>
      <c r="AA13" s="11">
        <v>13</v>
      </c>
    </row>
    <row r="14" spans="1:27" ht="15.75">
      <c r="A14" s="80" t="s">
        <v>35</v>
      </c>
      <c r="B14" s="16">
        <v>1269</v>
      </c>
      <c r="C14" s="16">
        <v>1378</v>
      </c>
      <c r="D14" s="16">
        <v>1460</v>
      </c>
      <c r="E14" s="10">
        <f t="shared" si="0"/>
        <v>1519</v>
      </c>
      <c r="F14" s="11">
        <v>4976</v>
      </c>
      <c r="G14" s="75">
        <v>273</v>
      </c>
      <c r="H14" s="78">
        <v>20</v>
      </c>
      <c r="I14" s="78">
        <v>0</v>
      </c>
      <c r="J14" s="11">
        <v>863</v>
      </c>
      <c r="K14" s="75">
        <v>1246</v>
      </c>
      <c r="L14" s="78">
        <v>44</v>
      </c>
      <c r="M14" s="78">
        <v>51</v>
      </c>
      <c r="N14" s="11">
        <f t="shared" si="1"/>
        <v>4113</v>
      </c>
      <c r="O14" s="78">
        <v>1733</v>
      </c>
      <c r="P14" s="78">
        <v>2120</v>
      </c>
      <c r="Q14" s="78">
        <v>0</v>
      </c>
      <c r="R14" s="78">
        <v>193</v>
      </c>
      <c r="S14" s="78">
        <v>64</v>
      </c>
      <c r="T14" s="78">
        <v>3</v>
      </c>
      <c r="U14" s="78">
        <v>3820</v>
      </c>
      <c r="V14" s="9">
        <f t="shared" si="2"/>
        <v>293</v>
      </c>
      <c r="W14" s="12">
        <v>1555</v>
      </c>
      <c r="X14" s="12">
        <v>1392</v>
      </c>
      <c r="Y14" s="11">
        <v>1766</v>
      </c>
      <c r="Z14" s="11">
        <v>710</v>
      </c>
      <c r="AA14" s="11">
        <v>160</v>
      </c>
    </row>
    <row r="15" spans="1:27" ht="15" customHeight="1">
      <c r="A15" s="80" t="s">
        <v>36</v>
      </c>
      <c r="B15" s="16">
        <v>672</v>
      </c>
      <c r="C15" s="16">
        <v>703</v>
      </c>
      <c r="D15" s="16">
        <v>725</v>
      </c>
      <c r="E15" s="10">
        <f t="shared" si="0"/>
        <v>711</v>
      </c>
      <c r="F15" s="11">
        <v>2325</v>
      </c>
      <c r="G15" s="10">
        <v>149</v>
      </c>
      <c r="H15" s="76">
        <v>14</v>
      </c>
      <c r="I15" s="76">
        <v>39</v>
      </c>
      <c r="J15" s="11">
        <v>447</v>
      </c>
      <c r="K15" s="10">
        <v>562</v>
      </c>
      <c r="L15" s="76">
        <v>42</v>
      </c>
      <c r="M15" s="76">
        <v>62</v>
      </c>
      <c r="N15" s="11">
        <f t="shared" si="1"/>
        <v>1878</v>
      </c>
      <c r="O15" s="77">
        <v>821</v>
      </c>
      <c r="P15" s="77">
        <v>927</v>
      </c>
      <c r="Q15" s="76">
        <v>0</v>
      </c>
      <c r="R15" s="76">
        <v>86</v>
      </c>
      <c r="S15" s="76">
        <v>41</v>
      </c>
      <c r="T15" s="76">
        <v>3</v>
      </c>
      <c r="U15" s="76">
        <v>1815</v>
      </c>
      <c r="V15" s="9">
        <f t="shared" si="2"/>
        <v>63</v>
      </c>
      <c r="W15" s="12">
        <v>812</v>
      </c>
      <c r="X15" s="12">
        <v>499</v>
      </c>
      <c r="Y15" s="11">
        <v>892</v>
      </c>
      <c r="Z15" s="11">
        <v>291</v>
      </c>
      <c r="AA15" s="11">
        <v>85</v>
      </c>
    </row>
    <row r="16" spans="1:27" ht="15" customHeight="1">
      <c r="A16" s="80" t="s">
        <v>37</v>
      </c>
      <c r="B16" s="16">
        <v>267</v>
      </c>
      <c r="C16" s="16">
        <v>278</v>
      </c>
      <c r="D16" s="16">
        <v>274</v>
      </c>
      <c r="E16" s="10">
        <f t="shared" si="0"/>
        <v>268</v>
      </c>
      <c r="F16" s="11">
        <v>902</v>
      </c>
      <c r="G16" s="10">
        <v>50</v>
      </c>
      <c r="H16" s="76">
        <v>32</v>
      </c>
      <c r="I16" s="76">
        <v>20</v>
      </c>
      <c r="J16" s="11">
        <v>163</v>
      </c>
      <c r="K16" s="10">
        <v>218</v>
      </c>
      <c r="L16" s="76">
        <v>45</v>
      </c>
      <c r="M16" s="76">
        <v>95</v>
      </c>
      <c r="N16" s="11">
        <f t="shared" si="1"/>
        <v>739</v>
      </c>
      <c r="O16" s="77">
        <v>289</v>
      </c>
      <c r="P16" s="77">
        <v>377</v>
      </c>
      <c r="Q16" s="76">
        <v>0</v>
      </c>
      <c r="R16" s="76">
        <v>58</v>
      </c>
      <c r="S16" s="76">
        <v>13</v>
      </c>
      <c r="T16" s="76">
        <v>2</v>
      </c>
      <c r="U16" s="76">
        <v>695</v>
      </c>
      <c r="V16" s="9">
        <f t="shared" si="2"/>
        <v>44</v>
      </c>
      <c r="W16" s="12">
        <v>249</v>
      </c>
      <c r="X16" s="12">
        <v>35</v>
      </c>
      <c r="Y16" s="11">
        <v>392</v>
      </c>
      <c r="Z16" s="11">
        <v>606</v>
      </c>
      <c r="AA16" s="11">
        <v>32</v>
      </c>
    </row>
    <row r="17" spans="1:27" ht="15" customHeight="1">
      <c r="A17" s="80" t="s">
        <v>38</v>
      </c>
      <c r="B17" s="16">
        <v>244</v>
      </c>
      <c r="C17" s="16">
        <v>244</v>
      </c>
      <c r="D17" s="16">
        <v>253</v>
      </c>
      <c r="E17" s="10">
        <f t="shared" si="0"/>
        <v>253</v>
      </c>
      <c r="F17" s="11">
        <v>809</v>
      </c>
      <c r="G17" s="10">
        <v>31</v>
      </c>
      <c r="H17" s="76">
        <v>0</v>
      </c>
      <c r="I17" s="76">
        <v>0</v>
      </c>
      <c r="J17" s="11">
        <v>98</v>
      </c>
      <c r="K17" s="10">
        <v>222</v>
      </c>
      <c r="L17" s="76">
        <v>14</v>
      </c>
      <c r="M17" s="76">
        <v>0</v>
      </c>
      <c r="N17" s="11">
        <f t="shared" si="1"/>
        <v>711</v>
      </c>
      <c r="O17" s="77">
        <v>233</v>
      </c>
      <c r="P17" s="77">
        <v>394</v>
      </c>
      <c r="Q17" s="76">
        <v>12</v>
      </c>
      <c r="R17" s="76">
        <v>50</v>
      </c>
      <c r="S17" s="76">
        <v>22</v>
      </c>
      <c r="T17" s="76">
        <v>0</v>
      </c>
      <c r="U17" s="76">
        <v>642</v>
      </c>
      <c r="V17" s="9">
        <f t="shared" si="2"/>
        <v>69</v>
      </c>
      <c r="W17" s="12">
        <v>253</v>
      </c>
      <c r="X17" s="12">
        <v>21</v>
      </c>
      <c r="Y17" s="11">
        <v>335</v>
      </c>
      <c r="Z17" s="11">
        <v>77</v>
      </c>
      <c r="AA17" s="11">
        <v>16</v>
      </c>
    </row>
    <row r="18" spans="1:27" ht="15" customHeight="1">
      <c r="A18" s="80" t="s">
        <v>39</v>
      </c>
      <c r="B18" s="16">
        <v>472</v>
      </c>
      <c r="C18" s="16">
        <v>454</v>
      </c>
      <c r="D18" s="16">
        <v>492</v>
      </c>
      <c r="E18" s="10">
        <f t="shared" si="0"/>
        <v>498</v>
      </c>
      <c r="F18" s="11">
        <v>1619</v>
      </c>
      <c r="G18" s="10">
        <v>48</v>
      </c>
      <c r="H18" s="76">
        <v>4</v>
      </c>
      <c r="I18" s="76">
        <v>2</v>
      </c>
      <c r="J18" s="11">
        <v>146</v>
      </c>
      <c r="K18" s="10">
        <v>450</v>
      </c>
      <c r="L18" s="76">
        <v>26</v>
      </c>
      <c r="M18" s="76">
        <v>22</v>
      </c>
      <c r="N18" s="11">
        <f t="shared" si="1"/>
        <v>1473</v>
      </c>
      <c r="O18" s="77">
        <v>569</v>
      </c>
      <c r="P18" s="77">
        <v>767</v>
      </c>
      <c r="Q18" s="76">
        <v>70</v>
      </c>
      <c r="R18" s="76">
        <v>29</v>
      </c>
      <c r="S18" s="76">
        <v>38</v>
      </c>
      <c r="T18" s="76">
        <v>0</v>
      </c>
      <c r="U18" s="76">
        <v>1369</v>
      </c>
      <c r="V18" s="9">
        <f t="shared" si="2"/>
        <v>104</v>
      </c>
      <c r="W18" s="12">
        <v>480</v>
      </c>
      <c r="X18" s="12">
        <v>65</v>
      </c>
      <c r="Y18" s="11">
        <v>641</v>
      </c>
      <c r="Z18" s="11">
        <v>230</v>
      </c>
      <c r="AA18" s="11">
        <v>30</v>
      </c>
    </row>
    <row r="19" spans="1:27" ht="15" customHeight="1">
      <c r="A19" s="80" t="s">
        <v>40</v>
      </c>
      <c r="B19" s="16">
        <v>282</v>
      </c>
      <c r="C19" s="16">
        <v>285</v>
      </c>
      <c r="D19" s="16">
        <v>284</v>
      </c>
      <c r="E19" s="10">
        <f t="shared" si="0"/>
        <v>295</v>
      </c>
      <c r="F19" s="11">
        <v>962</v>
      </c>
      <c r="G19" s="10">
        <v>60</v>
      </c>
      <c r="H19" s="76">
        <v>12</v>
      </c>
      <c r="I19" s="76">
        <v>16</v>
      </c>
      <c r="J19" s="11">
        <v>177</v>
      </c>
      <c r="K19" s="10">
        <v>235</v>
      </c>
      <c r="L19" s="76">
        <v>26</v>
      </c>
      <c r="M19" s="76">
        <v>45</v>
      </c>
      <c r="N19" s="11">
        <f t="shared" si="1"/>
        <v>785</v>
      </c>
      <c r="O19" s="77">
        <v>265</v>
      </c>
      <c r="P19" s="77">
        <v>442</v>
      </c>
      <c r="Q19" s="76">
        <v>0</v>
      </c>
      <c r="R19" s="76">
        <v>72</v>
      </c>
      <c r="S19" s="76">
        <v>6</v>
      </c>
      <c r="T19" s="76">
        <v>0</v>
      </c>
      <c r="U19" s="76">
        <v>755</v>
      </c>
      <c r="V19" s="9">
        <f t="shared" si="2"/>
        <v>30</v>
      </c>
      <c r="W19" s="12">
        <v>356</v>
      </c>
      <c r="X19" s="12">
        <v>141</v>
      </c>
      <c r="Y19" s="11">
        <v>409</v>
      </c>
      <c r="Z19" s="11">
        <v>133</v>
      </c>
      <c r="AA19" s="11">
        <v>25</v>
      </c>
    </row>
    <row r="20" spans="1:27" ht="15" customHeight="1">
      <c r="A20" s="80" t="s">
        <v>41</v>
      </c>
      <c r="B20" s="16">
        <v>202</v>
      </c>
      <c r="C20" s="16">
        <v>209</v>
      </c>
      <c r="D20" s="16">
        <v>207</v>
      </c>
      <c r="E20" s="10">
        <f t="shared" si="0"/>
        <v>202</v>
      </c>
      <c r="F20" s="11">
        <v>665</v>
      </c>
      <c r="G20" s="10">
        <v>25</v>
      </c>
      <c r="H20" s="76">
        <v>2</v>
      </c>
      <c r="I20" s="76">
        <v>7</v>
      </c>
      <c r="J20" s="11">
        <v>82</v>
      </c>
      <c r="K20" s="10">
        <v>177</v>
      </c>
      <c r="L20" s="76">
        <v>20</v>
      </c>
      <c r="M20" s="76">
        <v>25</v>
      </c>
      <c r="N20" s="11">
        <f t="shared" si="1"/>
        <v>583</v>
      </c>
      <c r="O20" s="77">
        <v>234</v>
      </c>
      <c r="P20" s="77">
        <v>298</v>
      </c>
      <c r="Q20" s="76">
        <v>17</v>
      </c>
      <c r="R20" s="76">
        <v>20</v>
      </c>
      <c r="S20" s="76">
        <v>13</v>
      </c>
      <c r="T20" s="76">
        <v>1</v>
      </c>
      <c r="U20" s="76">
        <v>551</v>
      </c>
      <c r="V20" s="9">
        <f t="shared" si="2"/>
        <v>32</v>
      </c>
      <c r="W20" s="12">
        <v>234</v>
      </c>
      <c r="X20" s="12">
        <v>40</v>
      </c>
      <c r="Y20" s="11">
        <v>342</v>
      </c>
      <c r="Z20" s="11">
        <v>101</v>
      </c>
      <c r="AA20" s="11">
        <v>10</v>
      </c>
    </row>
    <row r="21" spans="1:27" ht="15" customHeight="1">
      <c r="A21" s="80" t="s">
        <v>42</v>
      </c>
      <c r="B21" s="16">
        <v>227</v>
      </c>
      <c r="C21" s="16">
        <v>208</v>
      </c>
      <c r="D21" s="16">
        <v>209</v>
      </c>
      <c r="E21" s="10">
        <f t="shared" si="0"/>
        <v>211</v>
      </c>
      <c r="F21" s="11">
        <v>678</v>
      </c>
      <c r="G21" s="10">
        <v>42</v>
      </c>
      <c r="H21" s="76">
        <v>0</v>
      </c>
      <c r="I21" s="76">
        <v>0</v>
      </c>
      <c r="J21" s="11">
        <v>130</v>
      </c>
      <c r="K21" s="10">
        <v>169</v>
      </c>
      <c r="L21" s="76">
        <v>0</v>
      </c>
      <c r="M21" s="76">
        <v>8</v>
      </c>
      <c r="N21" s="11">
        <f t="shared" si="1"/>
        <v>548</v>
      </c>
      <c r="O21" s="77">
        <v>206</v>
      </c>
      <c r="P21" s="77">
        <v>276</v>
      </c>
      <c r="Q21" s="76">
        <v>8</v>
      </c>
      <c r="R21" s="76">
        <v>28</v>
      </c>
      <c r="S21" s="76">
        <v>30</v>
      </c>
      <c r="T21" s="76">
        <v>0</v>
      </c>
      <c r="U21" s="76">
        <v>477</v>
      </c>
      <c r="V21" s="76">
        <f t="shared" si="2"/>
        <v>71</v>
      </c>
      <c r="W21" s="12">
        <v>137</v>
      </c>
      <c r="X21" s="12">
        <v>22</v>
      </c>
      <c r="Y21" s="11">
        <v>348</v>
      </c>
      <c r="Z21" s="11">
        <v>69</v>
      </c>
      <c r="AA21" s="11">
        <v>32</v>
      </c>
    </row>
    <row r="22" spans="1:27" ht="15" customHeight="1">
      <c r="A22" s="80" t="s">
        <v>43</v>
      </c>
      <c r="B22" s="16">
        <v>766</v>
      </c>
      <c r="C22" s="16">
        <v>777</v>
      </c>
      <c r="D22" s="16">
        <v>830</v>
      </c>
      <c r="E22" s="10">
        <f t="shared" si="0"/>
        <v>810</v>
      </c>
      <c r="F22" s="11">
        <v>2601</v>
      </c>
      <c r="G22" s="10">
        <v>133</v>
      </c>
      <c r="H22" s="76">
        <v>14</v>
      </c>
      <c r="I22" s="76">
        <v>12</v>
      </c>
      <c r="J22" s="11">
        <v>407</v>
      </c>
      <c r="K22" s="10">
        <v>677</v>
      </c>
      <c r="L22" s="76">
        <v>67</v>
      </c>
      <c r="M22" s="76">
        <v>762</v>
      </c>
      <c r="N22" s="11">
        <f t="shared" si="1"/>
        <v>2194</v>
      </c>
      <c r="O22" s="77">
        <v>831</v>
      </c>
      <c r="P22" s="77">
        <v>1154</v>
      </c>
      <c r="Q22" s="76">
        <v>55</v>
      </c>
      <c r="R22" s="76">
        <v>90</v>
      </c>
      <c r="S22" s="76">
        <v>61</v>
      </c>
      <c r="T22" s="76">
        <v>3</v>
      </c>
      <c r="U22" s="76">
        <v>2080</v>
      </c>
      <c r="V22" s="9">
        <f t="shared" si="2"/>
        <v>114</v>
      </c>
      <c r="W22" s="12">
        <v>921</v>
      </c>
      <c r="X22" s="12">
        <v>535</v>
      </c>
      <c r="Y22" s="11">
        <v>1106</v>
      </c>
      <c r="Z22" s="11">
        <v>499</v>
      </c>
      <c r="AA22" s="11">
        <v>60</v>
      </c>
    </row>
    <row r="23" spans="1:27" ht="15" customHeight="1">
      <c r="A23" s="80" t="s">
        <v>44</v>
      </c>
      <c r="B23" s="16">
        <v>601</v>
      </c>
      <c r="C23" s="16">
        <v>640</v>
      </c>
      <c r="D23" s="16">
        <v>676</v>
      </c>
      <c r="E23" s="10">
        <f t="shared" si="0"/>
        <v>709</v>
      </c>
      <c r="F23" s="11">
        <v>2357</v>
      </c>
      <c r="G23" s="10">
        <v>146</v>
      </c>
      <c r="H23" s="76">
        <v>3</v>
      </c>
      <c r="I23" s="76">
        <v>0</v>
      </c>
      <c r="J23" s="11">
        <v>307</v>
      </c>
      <c r="K23" s="10">
        <v>563</v>
      </c>
      <c r="L23" s="76">
        <v>16</v>
      </c>
      <c r="M23" s="76">
        <v>4</v>
      </c>
      <c r="N23" s="11">
        <f t="shared" si="1"/>
        <v>2050</v>
      </c>
      <c r="O23" s="77">
        <v>803</v>
      </c>
      <c r="P23" s="77">
        <v>1034</v>
      </c>
      <c r="Q23" s="76">
        <v>50</v>
      </c>
      <c r="R23" s="76">
        <v>96</v>
      </c>
      <c r="S23" s="76">
        <v>65</v>
      </c>
      <c r="T23" s="76">
        <v>2</v>
      </c>
      <c r="U23" s="76">
        <v>1073</v>
      </c>
      <c r="V23" s="9">
        <f t="shared" si="2"/>
        <v>977</v>
      </c>
      <c r="W23" s="12">
        <v>723</v>
      </c>
      <c r="X23" s="12">
        <v>435</v>
      </c>
      <c r="Y23" s="11">
        <v>973</v>
      </c>
      <c r="Z23" s="11">
        <v>332</v>
      </c>
      <c r="AA23" s="11">
        <v>24</v>
      </c>
    </row>
    <row r="24" spans="1:27" ht="15" customHeight="1">
      <c r="A24" s="80" t="s">
        <v>45</v>
      </c>
      <c r="B24" s="16">
        <v>382</v>
      </c>
      <c r="C24" s="16">
        <v>415</v>
      </c>
      <c r="D24" s="16">
        <v>442</v>
      </c>
      <c r="E24" s="10">
        <f t="shared" si="0"/>
        <v>418</v>
      </c>
      <c r="F24" s="11">
        <v>1398</v>
      </c>
      <c r="G24" s="10">
        <v>44</v>
      </c>
      <c r="H24" s="76">
        <v>12</v>
      </c>
      <c r="I24" s="76">
        <v>16</v>
      </c>
      <c r="J24" s="11">
        <v>153</v>
      </c>
      <c r="K24" s="10">
        <v>374</v>
      </c>
      <c r="L24" s="76">
        <v>31</v>
      </c>
      <c r="M24" s="76">
        <v>46</v>
      </c>
      <c r="N24" s="11">
        <f t="shared" si="1"/>
        <v>1245</v>
      </c>
      <c r="O24" s="77">
        <v>567</v>
      </c>
      <c r="P24" s="77">
        <v>600</v>
      </c>
      <c r="Q24" s="76">
        <v>12</v>
      </c>
      <c r="R24" s="76">
        <v>53</v>
      </c>
      <c r="S24" s="76">
        <v>12</v>
      </c>
      <c r="T24" s="76">
        <v>1</v>
      </c>
      <c r="U24" s="76">
        <v>1221</v>
      </c>
      <c r="V24" s="9">
        <f>N24-U24</f>
        <v>24</v>
      </c>
      <c r="W24" s="12">
        <v>464</v>
      </c>
      <c r="X24" s="12">
        <v>355</v>
      </c>
      <c r="Y24" s="11">
        <v>641</v>
      </c>
      <c r="Z24" s="11">
        <v>146</v>
      </c>
      <c r="AA24" s="11">
        <v>50</v>
      </c>
    </row>
    <row r="25" spans="1:27" ht="15" customHeight="1">
      <c r="A25" s="80" t="s">
        <v>46</v>
      </c>
      <c r="B25" s="16">
        <v>312</v>
      </c>
      <c r="C25" s="16">
        <v>326</v>
      </c>
      <c r="D25" s="16">
        <v>322</v>
      </c>
      <c r="E25" s="10">
        <f t="shared" si="0"/>
        <v>321</v>
      </c>
      <c r="F25" s="11">
        <v>1093</v>
      </c>
      <c r="G25" s="10">
        <v>45</v>
      </c>
      <c r="H25" s="76">
        <v>6</v>
      </c>
      <c r="I25" s="76">
        <v>4</v>
      </c>
      <c r="J25" s="11">
        <v>173</v>
      </c>
      <c r="K25" s="10">
        <v>276</v>
      </c>
      <c r="L25" s="76">
        <v>15</v>
      </c>
      <c r="M25" s="76">
        <v>22</v>
      </c>
      <c r="N25" s="11">
        <f t="shared" si="1"/>
        <v>920</v>
      </c>
      <c r="O25" s="77">
        <v>329</v>
      </c>
      <c r="P25" s="77">
        <v>482</v>
      </c>
      <c r="Q25" s="76">
        <v>28</v>
      </c>
      <c r="R25" s="76">
        <v>48</v>
      </c>
      <c r="S25" s="76">
        <v>33</v>
      </c>
      <c r="T25" s="76">
        <v>0</v>
      </c>
      <c r="U25" s="76">
        <v>832</v>
      </c>
      <c r="V25" s="9">
        <f t="shared" si="2"/>
        <v>88</v>
      </c>
      <c r="W25" s="12">
        <v>323</v>
      </c>
      <c r="X25" s="12">
        <v>169</v>
      </c>
      <c r="Y25" s="11">
        <v>522</v>
      </c>
      <c r="Z25" s="11">
        <v>180</v>
      </c>
      <c r="AA25" s="11">
        <v>26</v>
      </c>
    </row>
    <row r="26" spans="1:27" ht="15" customHeight="1">
      <c r="A26" s="80" t="s">
        <v>47</v>
      </c>
      <c r="B26" s="16">
        <v>300</v>
      </c>
      <c r="C26" s="16">
        <v>305</v>
      </c>
      <c r="D26" s="16">
        <v>316</v>
      </c>
      <c r="E26" s="10">
        <f t="shared" si="0"/>
        <v>309</v>
      </c>
      <c r="F26" s="11">
        <v>1032</v>
      </c>
      <c r="G26" s="10">
        <v>62</v>
      </c>
      <c r="H26" s="76">
        <v>2</v>
      </c>
      <c r="I26" s="76">
        <v>2</v>
      </c>
      <c r="J26" s="11">
        <v>195</v>
      </c>
      <c r="K26" s="10">
        <v>247</v>
      </c>
      <c r="L26" s="76">
        <v>6</v>
      </c>
      <c r="M26" s="76">
        <v>10</v>
      </c>
      <c r="N26" s="11">
        <f t="shared" si="1"/>
        <v>837</v>
      </c>
      <c r="O26" s="77">
        <v>384</v>
      </c>
      <c r="P26" s="77">
        <v>363</v>
      </c>
      <c r="Q26" s="76">
        <v>23</v>
      </c>
      <c r="R26" s="76">
        <v>35</v>
      </c>
      <c r="S26" s="76">
        <v>31</v>
      </c>
      <c r="T26" s="76">
        <v>1</v>
      </c>
      <c r="U26" s="76">
        <v>772</v>
      </c>
      <c r="V26" s="9">
        <f t="shared" si="2"/>
        <v>65</v>
      </c>
      <c r="W26" s="12">
        <v>250</v>
      </c>
      <c r="X26" s="12">
        <v>39</v>
      </c>
      <c r="Y26" s="11">
        <v>363</v>
      </c>
      <c r="Z26" s="11">
        <v>47</v>
      </c>
      <c r="AA26" s="11">
        <v>7</v>
      </c>
    </row>
    <row r="27" spans="1:27" ht="15" customHeight="1">
      <c r="A27" s="80" t="s">
        <v>48</v>
      </c>
      <c r="B27" s="16">
        <v>803</v>
      </c>
      <c r="C27" s="16">
        <v>882</v>
      </c>
      <c r="D27" s="16">
        <v>904</v>
      </c>
      <c r="E27" s="10">
        <f t="shared" si="0"/>
        <v>857</v>
      </c>
      <c r="F27" s="11">
        <v>2816</v>
      </c>
      <c r="G27" s="10">
        <v>151</v>
      </c>
      <c r="H27" s="76">
        <v>7</v>
      </c>
      <c r="I27" s="76">
        <v>9</v>
      </c>
      <c r="J27" s="11">
        <v>472</v>
      </c>
      <c r="K27" s="10">
        <v>706</v>
      </c>
      <c r="L27" s="76">
        <v>13</v>
      </c>
      <c r="M27" s="76">
        <v>20</v>
      </c>
      <c r="N27" s="11">
        <f>SUM(O27:T27)</f>
        <v>2344</v>
      </c>
      <c r="O27" s="77">
        <v>707</v>
      </c>
      <c r="P27" s="77">
        <v>1487</v>
      </c>
      <c r="Q27" s="76">
        <v>41</v>
      </c>
      <c r="R27" s="76">
        <v>60</v>
      </c>
      <c r="S27" s="76">
        <v>45</v>
      </c>
      <c r="T27" s="76">
        <v>4</v>
      </c>
      <c r="U27" s="76">
        <v>2226</v>
      </c>
      <c r="V27" s="9">
        <f t="shared" si="2"/>
        <v>118</v>
      </c>
      <c r="W27" s="12">
        <v>857</v>
      </c>
      <c r="X27" s="12">
        <v>722</v>
      </c>
      <c r="Y27" s="11">
        <v>1307</v>
      </c>
      <c r="Z27" s="11">
        <v>179</v>
      </c>
      <c r="AA27" s="11">
        <v>30</v>
      </c>
    </row>
    <row r="28" spans="1:27" ht="15" customHeight="1">
      <c r="A28" s="80" t="s">
        <v>49</v>
      </c>
      <c r="B28" s="16">
        <v>346</v>
      </c>
      <c r="C28" s="16">
        <v>365</v>
      </c>
      <c r="D28" s="16">
        <v>404</v>
      </c>
      <c r="E28" s="10">
        <f t="shared" si="0"/>
        <v>394</v>
      </c>
      <c r="F28" s="11">
        <v>1266</v>
      </c>
      <c r="G28" s="10">
        <v>66</v>
      </c>
      <c r="H28" s="76">
        <v>33</v>
      </c>
      <c r="I28" s="76">
        <v>21</v>
      </c>
      <c r="J28" s="11">
        <v>202</v>
      </c>
      <c r="K28" s="10">
        <v>328</v>
      </c>
      <c r="L28" s="76">
        <v>60</v>
      </c>
      <c r="M28" s="76">
        <v>50</v>
      </c>
      <c r="N28" s="11">
        <f t="shared" si="1"/>
        <v>1064</v>
      </c>
      <c r="O28" s="77">
        <v>405</v>
      </c>
      <c r="P28" s="77">
        <v>532</v>
      </c>
      <c r="Q28" s="76">
        <v>36</v>
      </c>
      <c r="R28" s="76">
        <v>55</v>
      </c>
      <c r="S28" s="76">
        <v>35</v>
      </c>
      <c r="T28" s="76">
        <v>1</v>
      </c>
      <c r="U28" s="76">
        <v>998</v>
      </c>
      <c r="V28" s="9">
        <f t="shared" si="2"/>
        <v>66</v>
      </c>
      <c r="W28" s="12">
        <v>465</v>
      </c>
      <c r="X28" s="12">
        <v>73</v>
      </c>
      <c r="Y28" s="11">
        <v>558</v>
      </c>
      <c r="Z28" s="11">
        <v>142</v>
      </c>
      <c r="AA28" s="11">
        <v>26</v>
      </c>
    </row>
    <row r="29" spans="1:27" ht="15" customHeight="1">
      <c r="A29" s="80" t="s">
        <v>66</v>
      </c>
      <c r="B29" s="16">
        <v>168</v>
      </c>
      <c r="C29" s="16">
        <v>172</v>
      </c>
      <c r="D29" s="16">
        <v>170</v>
      </c>
      <c r="E29" s="10">
        <f t="shared" si="0"/>
        <v>168</v>
      </c>
      <c r="F29" s="11">
        <v>555</v>
      </c>
      <c r="G29" s="10">
        <v>20</v>
      </c>
      <c r="H29" s="76">
        <v>0</v>
      </c>
      <c r="I29" s="76">
        <v>3</v>
      </c>
      <c r="J29" s="11">
        <v>63</v>
      </c>
      <c r="K29" s="10">
        <v>148</v>
      </c>
      <c r="L29" s="76">
        <v>7</v>
      </c>
      <c r="M29" s="76">
        <v>9</v>
      </c>
      <c r="N29" s="11">
        <f t="shared" si="1"/>
        <v>492</v>
      </c>
      <c r="O29" s="77">
        <v>140</v>
      </c>
      <c r="P29" s="77">
        <v>282</v>
      </c>
      <c r="Q29" s="76">
        <v>7</v>
      </c>
      <c r="R29" s="76">
        <v>35</v>
      </c>
      <c r="S29" s="76">
        <v>28</v>
      </c>
      <c r="T29" s="76">
        <v>0</v>
      </c>
      <c r="U29" s="76">
        <v>441</v>
      </c>
      <c r="V29" s="9">
        <f>SUM(N29-U29)</f>
        <v>51</v>
      </c>
      <c r="W29" s="12">
        <v>185</v>
      </c>
      <c r="X29" s="12">
        <v>118</v>
      </c>
      <c r="Y29" s="11">
        <v>282</v>
      </c>
      <c r="Z29" s="11">
        <v>89</v>
      </c>
      <c r="AA29" s="11">
        <v>6</v>
      </c>
    </row>
    <row r="30" spans="1:27" ht="15" customHeight="1">
      <c r="A30" s="80" t="s">
        <v>51</v>
      </c>
      <c r="B30" s="16">
        <v>538</v>
      </c>
      <c r="C30" s="16">
        <v>539</v>
      </c>
      <c r="D30" s="16">
        <v>555</v>
      </c>
      <c r="E30" s="10">
        <f t="shared" si="0"/>
        <v>527</v>
      </c>
      <c r="F30" s="11">
        <v>1736</v>
      </c>
      <c r="G30" s="10">
        <v>63</v>
      </c>
      <c r="H30" s="76">
        <v>3</v>
      </c>
      <c r="I30" s="76">
        <v>13</v>
      </c>
      <c r="J30" s="11">
        <v>198</v>
      </c>
      <c r="K30" s="10">
        <v>464</v>
      </c>
      <c r="L30" s="76">
        <v>18</v>
      </c>
      <c r="M30" s="76">
        <v>24</v>
      </c>
      <c r="N30" s="11">
        <f t="shared" si="1"/>
        <v>1538</v>
      </c>
      <c r="O30" s="77">
        <v>614</v>
      </c>
      <c r="P30" s="77">
        <v>813</v>
      </c>
      <c r="Q30" s="76">
        <v>26</v>
      </c>
      <c r="R30" s="76">
        <v>36</v>
      </c>
      <c r="S30" s="76">
        <v>45</v>
      </c>
      <c r="T30" s="76">
        <v>4</v>
      </c>
      <c r="U30" s="76">
        <v>1446</v>
      </c>
      <c r="V30" s="76">
        <f t="shared" si="2"/>
        <v>92</v>
      </c>
      <c r="W30" s="12">
        <v>713</v>
      </c>
      <c r="X30" s="12">
        <v>469</v>
      </c>
      <c r="Y30" s="11">
        <v>733</v>
      </c>
      <c r="Z30" s="11">
        <v>241</v>
      </c>
      <c r="AA30" s="11">
        <v>28</v>
      </c>
    </row>
    <row r="31" spans="1:27" ht="15" customHeight="1">
      <c r="A31" s="80" t="s">
        <v>52</v>
      </c>
      <c r="B31" s="16">
        <v>207</v>
      </c>
      <c r="C31" s="16">
        <v>203</v>
      </c>
      <c r="D31" s="16">
        <v>183</v>
      </c>
      <c r="E31" s="10">
        <f t="shared" si="0"/>
        <v>183</v>
      </c>
      <c r="F31" s="11">
        <v>606</v>
      </c>
      <c r="G31" s="10">
        <v>22</v>
      </c>
      <c r="H31" s="76">
        <v>5</v>
      </c>
      <c r="I31" s="76">
        <v>3</v>
      </c>
      <c r="J31" s="11">
        <v>78</v>
      </c>
      <c r="K31" s="10">
        <v>161</v>
      </c>
      <c r="L31" s="76">
        <v>17</v>
      </c>
      <c r="M31" s="76">
        <v>19</v>
      </c>
      <c r="N31" s="11">
        <f t="shared" si="1"/>
        <v>528</v>
      </c>
      <c r="O31" s="77">
        <v>233</v>
      </c>
      <c r="P31" s="77">
        <v>239</v>
      </c>
      <c r="Q31" s="76">
        <v>13</v>
      </c>
      <c r="R31" s="76">
        <v>33</v>
      </c>
      <c r="S31" s="76">
        <v>10</v>
      </c>
      <c r="T31" s="76">
        <v>0</v>
      </c>
      <c r="U31" s="76">
        <v>495</v>
      </c>
      <c r="V31" s="9">
        <f t="shared" si="2"/>
        <v>33</v>
      </c>
      <c r="W31" s="12">
        <v>211</v>
      </c>
      <c r="X31" s="12">
        <v>174</v>
      </c>
      <c r="Y31" s="11">
        <v>267</v>
      </c>
      <c r="Z31" s="11">
        <v>90</v>
      </c>
      <c r="AA31" s="11">
        <v>12</v>
      </c>
    </row>
    <row r="32" spans="1:27" ht="15" customHeight="1">
      <c r="A32" s="80" t="s">
        <v>53</v>
      </c>
      <c r="B32" s="16">
        <v>4967</v>
      </c>
      <c r="C32" s="16">
        <v>5706</v>
      </c>
      <c r="D32" s="16">
        <v>6087</v>
      </c>
      <c r="E32" s="10">
        <f t="shared" si="0"/>
        <v>6433</v>
      </c>
      <c r="F32" s="11">
        <v>20464</v>
      </c>
      <c r="G32" s="10">
        <v>1830</v>
      </c>
      <c r="H32" s="76">
        <v>299</v>
      </c>
      <c r="I32" s="76">
        <v>235</v>
      </c>
      <c r="J32" s="11">
        <v>5589</v>
      </c>
      <c r="K32" s="10">
        <v>4603</v>
      </c>
      <c r="L32" s="76">
        <v>470</v>
      </c>
      <c r="M32" s="76">
        <v>432</v>
      </c>
      <c r="N32" s="11">
        <f t="shared" si="1"/>
        <v>14875</v>
      </c>
      <c r="O32" s="77">
        <v>6612</v>
      </c>
      <c r="P32" s="77">
        <v>7230</v>
      </c>
      <c r="Q32" s="76">
        <v>303</v>
      </c>
      <c r="R32" s="76">
        <v>431</v>
      </c>
      <c r="S32" s="76">
        <v>295</v>
      </c>
      <c r="T32" s="76">
        <v>4</v>
      </c>
      <c r="U32" s="76">
        <v>14125</v>
      </c>
      <c r="V32" s="9">
        <f t="shared" si="2"/>
        <v>750</v>
      </c>
      <c r="W32" s="12">
        <v>7401</v>
      </c>
      <c r="X32" s="12">
        <v>7584</v>
      </c>
      <c r="Y32" s="11">
        <v>7504</v>
      </c>
      <c r="Z32" s="11">
        <v>3258</v>
      </c>
      <c r="AA32" s="11"/>
    </row>
    <row r="33" spans="1:27" ht="15" customHeight="1">
      <c r="A33" s="80" t="s">
        <v>54</v>
      </c>
      <c r="B33" s="16">
        <v>831</v>
      </c>
      <c r="C33" s="16">
        <v>938</v>
      </c>
      <c r="D33" s="16">
        <v>942</v>
      </c>
      <c r="E33" s="10">
        <f t="shared" si="0"/>
        <v>966</v>
      </c>
      <c r="F33" s="11">
        <v>3087</v>
      </c>
      <c r="G33" s="10">
        <v>192</v>
      </c>
      <c r="H33" s="76">
        <v>16</v>
      </c>
      <c r="I33" s="76">
        <v>50</v>
      </c>
      <c r="J33" s="11">
        <v>597</v>
      </c>
      <c r="K33" s="10">
        <v>774</v>
      </c>
      <c r="L33" s="76">
        <v>32</v>
      </c>
      <c r="M33" s="76">
        <v>95</v>
      </c>
      <c r="N33" s="11">
        <f t="shared" si="1"/>
        <v>2490</v>
      </c>
      <c r="O33" s="77">
        <v>993</v>
      </c>
      <c r="P33" s="77">
        <v>1325</v>
      </c>
      <c r="Q33" s="76">
        <v>31</v>
      </c>
      <c r="R33" s="76">
        <v>102</v>
      </c>
      <c r="S33" s="76">
        <v>38</v>
      </c>
      <c r="T33" s="76">
        <v>1</v>
      </c>
      <c r="U33" s="76">
        <v>2371</v>
      </c>
      <c r="V33" s="9">
        <f t="shared" si="2"/>
        <v>119</v>
      </c>
      <c r="W33" s="12">
        <v>950</v>
      </c>
      <c r="X33" s="12">
        <v>1324</v>
      </c>
      <c r="Y33" s="11">
        <v>1398</v>
      </c>
      <c r="Z33" s="11">
        <v>337</v>
      </c>
      <c r="AA33" s="11">
        <v>123</v>
      </c>
    </row>
    <row r="34" spans="1:27" ht="15" customHeight="1">
      <c r="A34" s="80" t="s">
        <v>55</v>
      </c>
      <c r="B34" s="16">
        <v>1029</v>
      </c>
      <c r="C34" s="16">
        <v>1061</v>
      </c>
      <c r="D34" s="16">
        <v>1095</v>
      </c>
      <c r="E34" s="10">
        <f t="shared" si="0"/>
        <v>1109</v>
      </c>
      <c r="F34" s="11">
        <v>3505</v>
      </c>
      <c r="G34" s="10">
        <v>425</v>
      </c>
      <c r="H34" s="76">
        <v>67</v>
      </c>
      <c r="I34" s="76">
        <v>80</v>
      </c>
      <c r="J34" s="11">
        <v>1290</v>
      </c>
      <c r="K34" s="10">
        <v>684</v>
      </c>
      <c r="L34" s="76">
        <v>64</v>
      </c>
      <c r="M34" s="76">
        <v>96</v>
      </c>
      <c r="N34" s="11">
        <f t="shared" si="1"/>
        <v>2215</v>
      </c>
      <c r="O34" s="77">
        <v>872</v>
      </c>
      <c r="P34" s="77">
        <v>1165</v>
      </c>
      <c r="Q34" s="76">
        <v>51</v>
      </c>
      <c r="R34" s="76">
        <v>53</v>
      </c>
      <c r="S34" s="76">
        <v>24</v>
      </c>
      <c r="T34" s="76">
        <v>50</v>
      </c>
      <c r="U34" s="76">
        <v>2124</v>
      </c>
      <c r="V34" s="9">
        <f t="shared" si="2"/>
        <v>91</v>
      </c>
      <c r="W34" s="12">
        <v>1109</v>
      </c>
      <c r="X34" s="12">
        <v>855</v>
      </c>
      <c r="Y34" s="11">
        <v>963</v>
      </c>
      <c r="Z34" s="11">
        <v>414</v>
      </c>
      <c r="AA34" s="11">
        <v>225</v>
      </c>
    </row>
    <row r="35" spans="1:27" ht="15" customHeight="1">
      <c r="A35" s="80" t="s">
        <v>56</v>
      </c>
      <c r="B35" s="16">
        <v>710</v>
      </c>
      <c r="C35" s="16">
        <v>813</v>
      </c>
      <c r="D35" s="16">
        <v>859</v>
      </c>
      <c r="E35" s="10">
        <f t="shared" si="0"/>
        <v>848</v>
      </c>
      <c r="F35" s="11">
        <v>2705</v>
      </c>
      <c r="G35" s="10">
        <v>180</v>
      </c>
      <c r="H35" s="76">
        <v>5</v>
      </c>
      <c r="I35" s="76">
        <v>7</v>
      </c>
      <c r="J35" s="11">
        <v>549</v>
      </c>
      <c r="K35" s="10">
        <v>668</v>
      </c>
      <c r="L35" s="76">
        <v>20</v>
      </c>
      <c r="M35" s="76">
        <v>31</v>
      </c>
      <c r="N35" s="11">
        <f t="shared" si="1"/>
        <v>2152</v>
      </c>
      <c r="O35" s="77">
        <v>801</v>
      </c>
      <c r="P35" s="77">
        <v>1183</v>
      </c>
      <c r="Q35" s="76">
        <v>19</v>
      </c>
      <c r="R35" s="76">
        <v>89</v>
      </c>
      <c r="S35" s="76">
        <v>57</v>
      </c>
      <c r="T35" s="76">
        <v>3</v>
      </c>
      <c r="U35" s="76">
        <v>1984</v>
      </c>
      <c r="V35" s="9">
        <f t="shared" si="2"/>
        <v>168</v>
      </c>
      <c r="W35" s="12">
        <v>848</v>
      </c>
      <c r="X35" s="12">
        <v>1202</v>
      </c>
      <c r="Y35" s="11">
        <v>967</v>
      </c>
      <c r="Z35" s="11">
        <v>356</v>
      </c>
      <c r="AA35" s="11">
        <v>64</v>
      </c>
    </row>
    <row r="36" spans="1:27" ht="14.25" customHeight="1">
      <c r="A36" s="80" t="s">
        <v>57</v>
      </c>
      <c r="B36" s="16">
        <v>805</v>
      </c>
      <c r="C36" s="16">
        <v>833</v>
      </c>
      <c r="D36" s="16">
        <v>859</v>
      </c>
      <c r="E36" s="10">
        <f t="shared" si="0"/>
        <v>884</v>
      </c>
      <c r="F36" s="11">
        <v>2829</v>
      </c>
      <c r="G36" s="10">
        <v>210</v>
      </c>
      <c r="H36" s="76">
        <v>29</v>
      </c>
      <c r="I36" s="76">
        <v>19</v>
      </c>
      <c r="J36" s="11">
        <v>646</v>
      </c>
      <c r="K36" s="10">
        <v>674</v>
      </c>
      <c r="L36" s="76">
        <v>57</v>
      </c>
      <c r="M36" s="76">
        <v>88</v>
      </c>
      <c r="N36" s="11">
        <f t="shared" si="1"/>
        <v>2183</v>
      </c>
      <c r="O36" s="77">
        <v>900</v>
      </c>
      <c r="P36" s="77">
        <v>1098</v>
      </c>
      <c r="Q36" s="76">
        <v>8</v>
      </c>
      <c r="R36" s="76">
        <v>114</v>
      </c>
      <c r="S36" s="76">
        <v>63</v>
      </c>
      <c r="T36" s="76">
        <v>0</v>
      </c>
      <c r="U36" s="76">
        <v>2078</v>
      </c>
      <c r="V36" s="9">
        <f t="shared" si="2"/>
        <v>105</v>
      </c>
      <c r="W36" s="12">
        <v>991</v>
      </c>
      <c r="X36" s="12">
        <v>939</v>
      </c>
      <c r="Y36" s="11">
        <v>1121</v>
      </c>
      <c r="Z36" s="11">
        <v>533</v>
      </c>
      <c r="AA36" s="11">
        <v>81</v>
      </c>
    </row>
    <row r="37" spans="1:27" ht="18.75" customHeight="1">
      <c r="A37" s="81" t="s">
        <v>58</v>
      </c>
      <c r="B37" s="82">
        <v>19398</v>
      </c>
      <c r="C37" s="82">
        <v>20751</v>
      </c>
      <c r="D37" s="83">
        <f>SUM(D7:D36)</f>
        <v>21656</v>
      </c>
      <c r="E37" s="84">
        <f>SUM(E7:E36)</f>
        <v>21992</v>
      </c>
      <c r="F37" s="82">
        <f t="shared" ref="F37:AA37" si="3">SUM(F7:F36)</f>
        <v>71219</v>
      </c>
      <c r="G37" s="84">
        <f t="shared" si="3"/>
        <v>4748</v>
      </c>
      <c r="H37" s="84">
        <f>SUM(H7:H36)</f>
        <v>656</v>
      </c>
      <c r="I37" s="84">
        <f>SUM(I7:I36)</f>
        <v>607</v>
      </c>
      <c r="J37" s="82">
        <f t="shared" si="3"/>
        <v>14522</v>
      </c>
      <c r="K37" s="84">
        <f t="shared" si="3"/>
        <v>17244</v>
      </c>
      <c r="L37" s="84">
        <f>SUM(L7:L36)</f>
        <v>1283</v>
      </c>
      <c r="M37" s="84">
        <f>SUM(M7:M36)</f>
        <v>2260</v>
      </c>
      <c r="N37" s="82">
        <f t="shared" si="3"/>
        <v>56744</v>
      </c>
      <c r="O37" s="82">
        <f t="shared" si="3"/>
        <v>22625</v>
      </c>
      <c r="P37" s="82">
        <f t="shared" si="3"/>
        <v>29390</v>
      </c>
      <c r="Q37" s="82">
        <f t="shared" si="3"/>
        <v>943</v>
      </c>
      <c r="R37" s="82">
        <f t="shared" si="3"/>
        <v>2340</v>
      </c>
      <c r="S37" s="82">
        <f t="shared" si="3"/>
        <v>1302</v>
      </c>
      <c r="T37" s="82">
        <f t="shared" si="3"/>
        <v>144</v>
      </c>
      <c r="U37" s="82">
        <f t="shared" si="3"/>
        <v>52556</v>
      </c>
      <c r="V37" s="82">
        <f t="shared" si="3"/>
        <v>4188</v>
      </c>
      <c r="W37" s="82">
        <f t="shared" si="3"/>
        <v>23821</v>
      </c>
      <c r="X37" s="82">
        <f t="shared" si="3"/>
        <v>18833</v>
      </c>
      <c r="Y37" s="82">
        <f t="shared" si="3"/>
        <v>28310</v>
      </c>
      <c r="Z37" s="82">
        <f t="shared" si="3"/>
        <v>10338</v>
      </c>
      <c r="AA37" s="82">
        <f t="shared" si="3"/>
        <v>1290</v>
      </c>
    </row>
    <row r="38" spans="1:27">
      <c r="A38" s="74"/>
      <c r="B38" s="74"/>
      <c r="C38" s="74"/>
      <c r="D38" s="74"/>
      <c r="E38" s="74"/>
    </row>
    <row r="39" spans="1:27" ht="18.75">
      <c r="A39" s="182" t="s">
        <v>98</v>
      </c>
      <c r="B39" s="182"/>
      <c r="C39" s="182"/>
      <c r="D39" s="182"/>
      <c r="E39" s="182"/>
      <c r="F39" s="182"/>
      <c r="L39" s="165" t="s">
        <v>105</v>
      </c>
      <c r="M39" s="183"/>
      <c r="N39" s="183"/>
      <c r="O39" s="183"/>
      <c r="Y39" s="181" t="s">
        <v>106</v>
      </c>
      <c r="Z39" s="181"/>
      <c r="AA39" s="181"/>
    </row>
    <row r="40" spans="1:27">
      <c r="M40" s="164" t="s">
        <v>102</v>
      </c>
      <c r="N40" s="165"/>
    </row>
  </sheetData>
  <mergeCells count="29">
    <mergeCell ref="A3:AA3"/>
    <mergeCell ref="W1:AA1"/>
    <mergeCell ref="G4:J4"/>
    <mergeCell ref="K4:V4"/>
    <mergeCell ref="H2:S2"/>
    <mergeCell ref="W4:AA4"/>
    <mergeCell ref="A4:A6"/>
    <mergeCell ref="B4:B6"/>
    <mergeCell ref="C4:C6"/>
    <mergeCell ref="D4:D6"/>
    <mergeCell ref="E4:E6"/>
    <mergeCell ref="F4:F6"/>
    <mergeCell ref="W5:W6"/>
    <mergeCell ref="X5:X6"/>
    <mergeCell ref="Y5:Y6"/>
    <mergeCell ref="Z5:Z6"/>
    <mergeCell ref="Y39:AA39"/>
    <mergeCell ref="A39:F39"/>
    <mergeCell ref="L39:O39"/>
    <mergeCell ref="M40:N40"/>
    <mergeCell ref="N5:N6"/>
    <mergeCell ref="O5:U5"/>
    <mergeCell ref="V5:V6"/>
    <mergeCell ref="L5:M5"/>
    <mergeCell ref="AA5:AA6"/>
    <mergeCell ref="H5:I5"/>
    <mergeCell ref="J5:J6"/>
    <mergeCell ref="G5:G6"/>
    <mergeCell ref="K5:K6"/>
  </mergeCells>
  <printOptions horizontalCentered="1"/>
  <pageMargins left="0" right="0" top="0" bottom="0" header="0.31496062992125984" footer="0.31496062992125984"/>
  <pageSetup paperSize="9" scale="6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view="pageBreakPreview" zoomScale="80" zoomScaleNormal="70" zoomScaleSheetLayoutView="80" workbookViewId="0">
      <selection activeCell="G31" sqref="G30:G31"/>
    </sheetView>
  </sheetViews>
  <sheetFormatPr defaultRowHeight="15"/>
  <cols>
    <col min="1" max="1" width="24" customWidth="1"/>
    <col min="2" max="2" width="12.7109375" customWidth="1"/>
    <col min="3" max="3" width="11.42578125" customWidth="1"/>
    <col min="4" max="5" width="12.5703125" customWidth="1"/>
    <col min="6" max="6" width="11.85546875" customWidth="1"/>
    <col min="7" max="7" width="9.140625" customWidth="1"/>
    <col min="8" max="8" width="9" customWidth="1"/>
    <col min="9" max="9" width="8.42578125" customWidth="1"/>
    <col min="10" max="10" width="10" customWidth="1"/>
    <col min="11" max="11" width="10.7109375" customWidth="1"/>
    <col min="12" max="12" width="9.28515625" customWidth="1"/>
    <col min="13" max="13" width="9.140625" customWidth="1"/>
    <col min="14" max="14" width="12.140625" customWidth="1"/>
    <col min="15" max="15" width="9.85546875" customWidth="1"/>
    <col min="16" max="16" width="10.28515625" customWidth="1"/>
    <col min="17" max="17" width="8.28515625" customWidth="1"/>
    <col min="18" max="18" width="9.42578125" customWidth="1"/>
    <col min="19" max="19" width="8.28515625" customWidth="1"/>
    <col min="20" max="20" width="7.7109375" customWidth="1"/>
    <col min="21" max="21" width="9.7109375" customWidth="1"/>
    <col min="22" max="22" width="10.140625" customWidth="1"/>
    <col min="23" max="23" width="11.85546875" customWidth="1"/>
    <col min="24" max="24" width="11" customWidth="1"/>
    <col min="25" max="25" width="11.28515625" customWidth="1"/>
    <col min="26" max="26" width="12.140625" customWidth="1"/>
    <col min="27" max="27" width="14.140625" customWidth="1"/>
    <col min="28" max="28" width="7.7109375" customWidth="1"/>
  </cols>
  <sheetData>
    <row r="1" spans="1:27" ht="94.5" customHeight="1">
      <c r="P1" s="36"/>
      <c r="Q1" s="36"/>
      <c r="R1" s="36"/>
      <c r="T1" s="36"/>
      <c r="V1" s="36"/>
      <c r="W1" s="219" t="s">
        <v>114</v>
      </c>
      <c r="X1" s="219"/>
      <c r="Y1" s="219"/>
      <c r="Z1" s="219"/>
      <c r="AA1" s="219"/>
    </row>
    <row r="2" spans="1:27" ht="28.5" customHeight="1">
      <c r="H2" s="235" t="s">
        <v>82</v>
      </c>
      <c r="I2" s="235"/>
      <c r="J2" s="235"/>
      <c r="K2" s="235"/>
      <c r="L2" s="235"/>
      <c r="M2" s="235"/>
      <c r="N2" s="235"/>
      <c r="O2" s="235"/>
      <c r="P2" s="235"/>
      <c r="Q2" s="235"/>
      <c r="R2" s="36"/>
      <c r="S2" s="37"/>
      <c r="T2" s="37"/>
      <c r="U2" s="37"/>
      <c r="V2" s="37"/>
      <c r="W2" s="37"/>
      <c r="X2" s="37"/>
      <c r="Y2" s="37"/>
      <c r="Z2" s="231" t="s">
        <v>83</v>
      </c>
      <c r="AA2" s="231"/>
    </row>
    <row r="3" spans="1:27" ht="27" customHeight="1">
      <c r="A3" s="220" t="s">
        <v>110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2"/>
    </row>
    <row r="4" spans="1:27" ht="104.25" customHeight="1">
      <c r="A4" s="223" t="s">
        <v>0</v>
      </c>
      <c r="B4" s="122" t="s">
        <v>8</v>
      </c>
      <c r="C4" s="120" t="s">
        <v>59</v>
      </c>
      <c r="D4" s="120" t="s">
        <v>91</v>
      </c>
      <c r="E4" s="120" t="s">
        <v>60</v>
      </c>
      <c r="F4" s="120" t="s">
        <v>10</v>
      </c>
      <c r="G4" s="212" t="s">
        <v>75</v>
      </c>
      <c r="H4" s="213"/>
      <c r="I4" s="213"/>
      <c r="J4" s="214"/>
      <c r="K4" s="227" t="s">
        <v>78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9"/>
      <c r="W4" s="117" t="s">
        <v>80</v>
      </c>
      <c r="X4" s="210"/>
      <c r="Y4" s="210"/>
      <c r="Z4" s="210"/>
      <c r="AA4" s="211"/>
    </row>
    <row r="5" spans="1:27" ht="28.5" customHeight="1">
      <c r="A5" s="224"/>
      <c r="B5" s="226"/>
      <c r="C5" s="209"/>
      <c r="D5" s="209"/>
      <c r="E5" s="209"/>
      <c r="F5" s="209"/>
      <c r="G5" s="206"/>
      <c r="H5" s="207"/>
      <c r="I5" s="208"/>
      <c r="J5" s="120" t="s">
        <v>76</v>
      </c>
      <c r="K5" s="233"/>
      <c r="L5" s="234"/>
      <c r="M5" s="234"/>
      <c r="N5" s="90"/>
      <c r="O5" s="91"/>
      <c r="P5" s="97"/>
      <c r="Q5" s="97"/>
      <c r="R5" s="97"/>
      <c r="S5" s="97"/>
      <c r="T5" s="97"/>
      <c r="U5" s="98"/>
      <c r="V5" s="132" t="s">
        <v>22</v>
      </c>
      <c r="W5" s="120" t="s">
        <v>23</v>
      </c>
      <c r="X5" s="120" t="s">
        <v>24</v>
      </c>
      <c r="Y5" s="122" t="s">
        <v>95</v>
      </c>
      <c r="Z5" s="122" t="s">
        <v>96</v>
      </c>
      <c r="AA5" s="232" t="s">
        <v>81</v>
      </c>
    </row>
    <row r="6" spans="1:27" ht="207.75" customHeight="1">
      <c r="A6" s="225"/>
      <c r="B6" s="123"/>
      <c r="C6" s="121"/>
      <c r="D6" s="121"/>
      <c r="E6" s="121"/>
      <c r="F6" s="121"/>
      <c r="G6" s="92" t="s">
        <v>77</v>
      </c>
      <c r="H6" s="93" t="s">
        <v>73</v>
      </c>
      <c r="I6" s="94" t="s">
        <v>74</v>
      </c>
      <c r="J6" s="121"/>
      <c r="K6" s="95" t="s">
        <v>77</v>
      </c>
      <c r="L6" s="93" t="s">
        <v>73</v>
      </c>
      <c r="M6" s="94" t="s">
        <v>74</v>
      </c>
      <c r="N6" s="92" t="s">
        <v>79</v>
      </c>
      <c r="O6" s="96" t="s">
        <v>15</v>
      </c>
      <c r="P6" s="96" t="s">
        <v>16</v>
      </c>
      <c r="Q6" s="96" t="s">
        <v>17</v>
      </c>
      <c r="R6" s="96" t="s">
        <v>18</v>
      </c>
      <c r="S6" s="96" t="s">
        <v>19</v>
      </c>
      <c r="T6" s="96" t="s">
        <v>20</v>
      </c>
      <c r="U6" s="99" t="s">
        <v>21</v>
      </c>
      <c r="V6" s="133"/>
      <c r="W6" s="121"/>
      <c r="X6" s="121"/>
      <c r="Y6" s="230"/>
      <c r="Z6" s="123"/>
      <c r="AA6" s="129"/>
    </row>
    <row r="7" spans="1:27" ht="21.75" customHeight="1">
      <c r="A7" s="110" t="s">
        <v>28</v>
      </c>
      <c r="B7" s="111">
        <v>732</v>
      </c>
      <c r="C7" s="111">
        <v>730</v>
      </c>
      <c r="D7" s="108">
        <v>758</v>
      </c>
      <c r="E7" s="101">
        <v>765</v>
      </c>
      <c r="F7" s="100">
        <f t="shared" ref="F7:F36" si="0">SUM(J7,N7)</f>
        <v>2495</v>
      </c>
      <c r="G7" s="101">
        <v>179</v>
      </c>
      <c r="H7" s="100">
        <v>17</v>
      </c>
      <c r="I7" s="100">
        <v>11</v>
      </c>
      <c r="J7" s="101">
        <v>553</v>
      </c>
      <c r="K7" s="101">
        <v>586</v>
      </c>
      <c r="L7" s="100">
        <v>58</v>
      </c>
      <c r="M7" s="100">
        <v>52</v>
      </c>
      <c r="N7" s="101">
        <f>SUM(O7:T7)</f>
        <v>1942</v>
      </c>
      <c r="O7" s="102">
        <v>624</v>
      </c>
      <c r="P7" s="102">
        <v>1079</v>
      </c>
      <c r="Q7" s="103">
        <v>33</v>
      </c>
      <c r="R7" s="103">
        <v>133</v>
      </c>
      <c r="S7" s="103">
        <v>68</v>
      </c>
      <c r="T7" s="103">
        <v>5</v>
      </c>
      <c r="U7" s="103">
        <v>1790</v>
      </c>
      <c r="V7" s="100">
        <f>N7-U7</f>
        <v>152</v>
      </c>
      <c r="W7" s="104">
        <v>829</v>
      </c>
      <c r="X7" s="102">
        <v>261</v>
      </c>
      <c r="Y7" s="103">
        <v>1195</v>
      </c>
      <c r="Z7" s="103">
        <v>446</v>
      </c>
      <c r="AA7" s="103">
        <v>29</v>
      </c>
    </row>
    <row r="8" spans="1:27" ht="18.75" customHeight="1">
      <c r="A8" s="110" t="s">
        <v>29</v>
      </c>
      <c r="B8" s="111">
        <v>602</v>
      </c>
      <c r="C8" s="111">
        <v>630</v>
      </c>
      <c r="D8" s="108">
        <v>634</v>
      </c>
      <c r="E8" s="101">
        <v>622</v>
      </c>
      <c r="F8" s="100">
        <f t="shared" si="0"/>
        <v>2041</v>
      </c>
      <c r="G8" s="101">
        <v>88</v>
      </c>
      <c r="H8" s="100">
        <v>1</v>
      </c>
      <c r="I8" s="100">
        <v>9</v>
      </c>
      <c r="J8" s="101">
        <v>278</v>
      </c>
      <c r="K8" s="101">
        <v>534</v>
      </c>
      <c r="L8" s="100">
        <v>13</v>
      </c>
      <c r="M8" s="100">
        <v>21</v>
      </c>
      <c r="N8" s="101">
        <f t="shared" ref="N8:N36" si="1">SUM(O8:T8)</f>
        <v>1763</v>
      </c>
      <c r="O8" s="102">
        <v>574</v>
      </c>
      <c r="P8" s="102">
        <v>1015</v>
      </c>
      <c r="Q8" s="103">
        <v>24</v>
      </c>
      <c r="R8" s="103">
        <v>98</v>
      </c>
      <c r="S8" s="103">
        <v>49</v>
      </c>
      <c r="T8" s="103">
        <v>3</v>
      </c>
      <c r="U8" s="103">
        <v>1632</v>
      </c>
      <c r="V8" s="100">
        <f t="shared" ref="V8:V36" si="2">N8-U8</f>
        <v>131</v>
      </c>
      <c r="W8" s="104">
        <v>755</v>
      </c>
      <c r="X8" s="102">
        <v>660</v>
      </c>
      <c r="Y8" s="103">
        <v>850</v>
      </c>
      <c r="Z8" s="103">
        <v>356</v>
      </c>
      <c r="AA8" s="103">
        <v>45</v>
      </c>
    </row>
    <row r="9" spans="1:27" ht="18" customHeight="1">
      <c r="A9" s="110" t="s">
        <v>30</v>
      </c>
      <c r="B9" s="111">
        <v>412</v>
      </c>
      <c r="C9" s="111">
        <v>393</v>
      </c>
      <c r="D9" s="108">
        <v>407</v>
      </c>
      <c r="E9" s="101">
        <v>397</v>
      </c>
      <c r="F9" s="100">
        <f t="shared" si="0"/>
        <v>1330</v>
      </c>
      <c r="G9" s="101">
        <v>59</v>
      </c>
      <c r="H9" s="100">
        <v>41</v>
      </c>
      <c r="I9" s="100">
        <v>20</v>
      </c>
      <c r="J9" s="101">
        <v>186</v>
      </c>
      <c r="K9" s="101">
        <v>338</v>
      </c>
      <c r="L9" s="100">
        <v>29</v>
      </c>
      <c r="M9" s="100">
        <v>84</v>
      </c>
      <c r="N9" s="101">
        <f t="shared" si="1"/>
        <v>1144</v>
      </c>
      <c r="O9" s="102">
        <v>429</v>
      </c>
      <c r="P9" s="102">
        <v>606</v>
      </c>
      <c r="Q9" s="103">
        <v>31</v>
      </c>
      <c r="R9" s="103">
        <v>57</v>
      </c>
      <c r="S9" s="103">
        <v>21</v>
      </c>
      <c r="T9" s="103">
        <v>0</v>
      </c>
      <c r="U9" s="103">
        <v>1082</v>
      </c>
      <c r="V9" s="100">
        <f>N9-U9</f>
        <v>62</v>
      </c>
      <c r="W9" s="104">
        <v>468</v>
      </c>
      <c r="X9" s="102">
        <v>174</v>
      </c>
      <c r="Y9" s="103">
        <v>560</v>
      </c>
      <c r="Z9" s="103">
        <v>196</v>
      </c>
      <c r="AA9" s="103">
        <v>23</v>
      </c>
    </row>
    <row r="10" spans="1:27" ht="18.75" customHeight="1">
      <c r="A10" s="110" t="s">
        <v>31</v>
      </c>
      <c r="B10" s="111">
        <v>463</v>
      </c>
      <c r="C10" s="111">
        <v>493</v>
      </c>
      <c r="D10" s="108">
        <v>503</v>
      </c>
      <c r="E10" s="101">
        <v>562</v>
      </c>
      <c r="F10" s="103">
        <f t="shared" si="0"/>
        <v>1848</v>
      </c>
      <c r="G10" s="101">
        <v>99</v>
      </c>
      <c r="H10" s="100">
        <v>14</v>
      </c>
      <c r="I10" s="100">
        <v>2</v>
      </c>
      <c r="J10" s="101">
        <v>310</v>
      </c>
      <c r="K10" s="101">
        <v>463</v>
      </c>
      <c r="L10" s="100">
        <v>74</v>
      </c>
      <c r="M10" s="100">
        <v>73</v>
      </c>
      <c r="N10" s="101">
        <f t="shared" si="1"/>
        <v>1538</v>
      </c>
      <c r="O10" s="102">
        <v>563</v>
      </c>
      <c r="P10" s="102">
        <v>835</v>
      </c>
      <c r="Q10" s="103">
        <v>35</v>
      </c>
      <c r="R10" s="103">
        <v>81</v>
      </c>
      <c r="S10" s="103">
        <v>19</v>
      </c>
      <c r="T10" s="103">
        <v>5</v>
      </c>
      <c r="U10" s="103">
        <v>1412</v>
      </c>
      <c r="V10" s="103">
        <f t="shared" si="2"/>
        <v>126</v>
      </c>
      <c r="W10" s="104">
        <v>562</v>
      </c>
      <c r="X10" s="102">
        <v>505</v>
      </c>
      <c r="Y10" s="103">
        <v>717</v>
      </c>
      <c r="Z10" s="103">
        <v>135</v>
      </c>
      <c r="AA10" s="103">
        <v>9</v>
      </c>
    </row>
    <row r="11" spans="1:27" ht="17.25" customHeight="1">
      <c r="A11" s="110" t="s">
        <v>32</v>
      </c>
      <c r="B11" s="111">
        <v>306</v>
      </c>
      <c r="C11" s="111">
        <v>303</v>
      </c>
      <c r="D11" s="108">
        <v>325</v>
      </c>
      <c r="E11" s="101">
        <v>316</v>
      </c>
      <c r="F11" s="103">
        <f>SUM(J11,N11)</f>
        <v>1017</v>
      </c>
      <c r="G11" s="101">
        <v>12</v>
      </c>
      <c r="H11" s="100">
        <v>1</v>
      </c>
      <c r="I11" s="100">
        <v>2</v>
      </c>
      <c r="J11" s="101">
        <v>37</v>
      </c>
      <c r="K11" s="101">
        <v>304</v>
      </c>
      <c r="L11" s="100">
        <v>4</v>
      </c>
      <c r="M11" s="100">
        <v>14</v>
      </c>
      <c r="N11" s="101">
        <f>SUM(O11:T11)</f>
        <v>980</v>
      </c>
      <c r="O11" s="102">
        <v>327</v>
      </c>
      <c r="P11" s="102">
        <v>497</v>
      </c>
      <c r="Q11" s="103">
        <v>61</v>
      </c>
      <c r="R11" s="103">
        <v>50</v>
      </c>
      <c r="S11" s="103">
        <v>34</v>
      </c>
      <c r="T11" s="103">
        <v>11</v>
      </c>
      <c r="U11" s="103">
        <v>899</v>
      </c>
      <c r="V11" s="103">
        <f>N11-U11</f>
        <v>81</v>
      </c>
      <c r="W11" s="104">
        <v>316</v>
      </c>
      <c r="X11" s="102">
        <v>240</v>
      </c>
      <c r="Y11" s="103">
        <v>397</v>
      </c>
      <c r="Z11" s="103">
        <v>141</v>
      </c>
      <c r="AA11" s="103">
        <v>9</v>
      </c>
    </row>
    <row r="12" spans="1:27" ht="18" customHeight="1">
      <c r="A12" s="110" t="s">
        <v>33</v>
      </c>
      <c r="B12" s="111">
        <v>234</v>
      </c>
      <c r="C12" s="111">
        <v>213</v>
      </c>
      <c r="D12" s="108">
        <v>220</v>
      </c>
      <c r="E12" s="101">
        <v>221</v>
      </c>
      <c r="F12" s="100">
        <f t="shared" si="0"/>
        <v>721</v>
      </c>
      <c r="G12" s="101">
        <v>59</v>
      </c>
      <c r="H12" s="100">
        <v>1</v>
      </c>
      <c r="I12" s="100">
        <v>8</v>
      </c>
      <c r="J12" s="101">
        <v>165</v>
      </c>
      <c r="K12" s="101">
        <v>162</v>
      </c>
      <c r="L12" s="100">
        <v>1</v>
      </c>
      <c r="M12" s="100">
        <v>2</v>
      </c>
      <c r="N12" s="101">
        <f t="shared" si="1"/>
        <v>556</v>
      </c>
      <c r="O12" s="102">
        <v>226</v>
      </c>
      <c r="P12" s="102">
        <v>267</v>
      </c>
      <c r="Q12" s="103">
        <v>5</v>
      </c>
      <c r="R12" s="103">
        <v>44</v>
      </c>
      <c r="S12" s="103">
        <v>10</v>
      </c>
      <c r="T12" s="103">
        <v>4</v>
      </c>
      <c r="U12" s="103">
        <v>522</v>
      </c>
      <c r="V12" s="100">
        <f t="shared" si="2"/>
        <v>34</v>
      </c>
      <c r="W12" s="104">
        <v>204</v>
      </c>
      <c r="X12" s="102">
        <v>8</v>
      </c>
      <c r="Y12" s="103">
        <v>350</v>
      </c>
      <c r="Z12" s="103">
        <v>112</v>
      </c>
      <c r="AA12" s="103">
        <v>28</v>
      </c>
    </row>
    <row r="13" spans="1:27" ht="18.75" customHeight="1">
      <c r="A13" s="110" t="s">
        <v>34</v>
      </c>
      <c r="B13" s="111">
        <v>249</v>
      </c>
      <c r="C13" s="111">
        <v>255</v>
      </c>
      <c r="D13" s="108">
        <v>261</v>
      </c>
      <c r="E13" s="101">
        <v>256</v>
      </c>
      <c r="F13" s="100">
        <f t="shared" si="0"/>
        <v>827</v>
      </c>
      <c r="G13" s="101">
        <v>43</v>
      </c>
      <c r="H13" s="100">
        <v>19</v>
      </c>
      <c r="I13" s="100">
        <v>8</v>
      </c>
      <c r="J13" s="101">
        <v>135</v>
      </c>
      <c r="K13" s="101">
        <v>213</v>
      </c>
      <c r="L13" s="100">
        <v>35</v>
      </c>
      <c r="M13" s="100">
        <v>41</v>
      </c>
      <c r="N13" s="101">
        <f t="shared" si="1"/>
        <v>692</v>
      </c>
      <c r="O13" s="102">
        <v>245</v>
      </c>
      <c r="P13" s="102">
        <v>381</v>
      </c>
      <c r="Q13" s="103">
        <v>12</v>
      </c>
      <c r="R13" s="103">
        <v>31</v>
      </c>
      <c r="S13" s="103">
        <v>9</v>
      </c>
      <c r="T13" s="103">
        <v>14</v>
      </c>
      <c r="U13" s="103">
        <v>640</v>
      </c>
      <c r="V13" s="100">
        <f t="shared" si="2"/>
        <v>52</v>
      </c>
      <c r="W13" s="104">
        <v>298</v>
      </c>
      <c r="X13" s="102">
        <v>21</v>
      </c>
      <c r="Y13" s="103">
        <v>322</v>
      </c>
      <c r="Z13" s="103">
        <v>154</v>
      </c>
      <c r="AA13" s="103">
        <v>17</v>
      </c>
    </row>
    <row r="14" spans="1:27" ht="18" customHeight="1">
      <c r="A14" s="110" t="s">
        <v>35</v>
      </c>
      <c r="B14" s="111">
        <v>1269</v>
      </c>
      <c r="C14" s="111">
        <v>1378</v>
      </c>
      <c r="D14" s="108">
        <v>1460</v>
      </c>
      <c r="E14" s="101">
        <v>1582</v>
      </c>
      <c r="F14" s="100">
        <f t="shared" si="0"/>
        <v>5162</v>
      </c>
      <c r="G14" s="105">
        <v>297</v>
      </c>
      <c r="H14" s="106">
        <v>28</v>
      </c>
      <c r="I14" s="106">
        <v>4</v>
      </c>
      <c r="J14" s="101">
        <v>928</v>
      </c>
      <c r="K14" s="105">
        <v>1285</v>
      </c>
      <c r="L14" s="106">
        <v>67</v>
      </c>
      <c r="M14" s="106">
        <v>28</v>
      </c>
      <c r="N14" s="101">
        <f t="shared" si="1"/>
        <v>4234</v>
      </c>
      <c r="O14" s="107">
        <v>1790</v>
      </c>
      <c r="P14" s="107">
        <v>2162</v>
      </c>
      <c r="Q14" s="107">
        <v>0</v>
      </c>
      <c r="R14" s="107">
        <v>207</v>
      </c>
      <c r="S14" s="107">
        <v>72</v>
      </c>
      <c r="T14" s="107">
        <v>3</v>
      </c>
      <c r="U14" s="107">
        <v>3941</v>
      </c>
      <c r="V14" s="100">
        <f t="shared" si="2"/>
        <v>293</v>
      </c>
      <c r="W14" s="104">
        <v>1614</v>
      </c>
      <c r="X14" s="102">
        <v>1417</v>
      </c>
      <c r="Y14" s="103">
        <v>1751</v>
      </c>
      <c r="Z14" s="103">
        <v>791</v>
      </c>
      <c r="AA14" s="103">
        <v>215</v>
      </c>
    </row>
    <row r="15" spans="1:27" ht="18.75" customHeight="1">
      <c r="A15" s="110" t="s">
        <v>36</v>
      </c>
      <c r="B15" s="111">
        <v>672</v>
      </c>
      <c r="C15" s="111">
        <v>703</v>
      </c>
      <c r="D15" s="108">
        <v>725</v>
      </c>
      <c r="E15" s="101">
        <v>729</v>
      </c>
      <c r="F15" s="100">
        <f t="shared" si="0"/>
        <v>2431</v>
      </c>
      <c r="G15" s="101">
        <v>184</v>
      </c>
      <c r="H15" s="100">
        <v>23</v>
      </c>
      <c r="I15" s="100">
        <v>41</v>
      </c>
      <c r="J15" s="101">
        <v>600</v>
      </c>
      <c r="K15" s="101">
        <v>545</v>
      </c>
      <c r="L15" s="100">
        <v>52</v>
      </c>
      <c r="M15" s="100">
        <v>66</v>
      </c>
      <c r="N15" s="101">
        <f t="shared" si="1"/>
        <v>1831</v>
      </c>
      <c r="O15" s="102">
        <v>737</v>
      </c>
      <c r="P15" s="102">
        <v>958</v>
      </c>
      <c r="Q15" s="103">
        <v>0</v>
      </c>
      <c r="R15" s="103">
        <v>98</v>
      </c>
      <c r="S15" s="103">
        <v>35</v>
      </c>
      <c r="T15" s="103">
        <v>3</v>
      </c>
      <c r="U15" s="103">
        <v>1776</v>
      </c>
      <c r="V15" s="100">
        <f t="shared" si="2"/>
        <v>55</v>
      </c>
      <c r="W15" s="104">
        <v>836</v>
      </c>
      <c r="X15" s="102">
        <v>528</v>
      </c>
      <c r="Y15" s="103">
        <v>875</v>
      </c>
      <c r="Z15" s="103">
        <v>344</v>
      </c>
      <c r="AA15" s="103">
        <v>133</v>
      </c>
    </row>
    <row r="16" spans="1:27" ht="18.75" customHeight="1">
      <c r="A16" s="110" t="s">
        <v>37</v>
      </c>
      <c r="B16" s="111">
        <v>267</v>
      </c>
      <c r="C16" s="111">
        <v>278</v>
      </c>
      <c r="D16" s="108">
        <v>274</v>
      </c>
      <c r="E16" s="101">
        <v>279</v>
      </c>
      <c r="F16" s="100">
        <f t="shared" si="0"/>
        <v>944</v>
      </c>
      <c r="G16" s="101">
        <v>57</v>
      </c>
      <c r="H16" s="100">
        <v>48</v>
      </c>
      <c r="I16" s="100">
        <v>27</v>
      </c>
      <c r="J16" s="101">
        <v>185</v>
      </c>
      <c r="K16" s="101">
        <v>222</v>
      </c>
      <c r="L16" s="100">
        <v>78</v>
      </c>
      <c r="M16" s="100">
        <v>118</v>
      </c>
      <c r="N16" s="101">
        <f t="shared" si="1"/>
        <v>759</v>
      </c>
      <c r="O16" s="102">
        <v>288</v>
      </c>
      <c r="P16" s="102">
        <v>393</v>
      </c>
      <c r="Q16" s="103">
        <v>0</v>
      </c>
      <c r="R16" s="103">
        <v>60</v>
      </c>
      <c r="S16" s="103">
        <v>13</v>
      </c>
      <c r="T16" s="103">
        <v>5</v>
      </c>
      <c r="U16" s="103">
        <v>713</v>
      </c>
      <c r="V16" s="100">
        <f t="shared" si="2"/>
        <v>46</v>
      </c>
      <c r="W16" s="104">
        <v>269</v>
      </c>
      <c r="X16" s="102">
        <v>39</v>
      </c>
      <c r="Y16" s="103">
        <v>382</v>
      </c>
      <c r="Z16" s="103">
        <v>689</v>
      </c>
      <c r="AA16" s="103">
        <v>47</v>
      </c>
    </row>
    <row r="17" spans="1:28" ht="18" customHeight="1">
      <c r="A17" s="110" t="s">
        <v>38</v>
      </c>
      <c r="B17" s="111">
        <v>244</v>
      </c>
      <c r="C17" s="111">
        <v>244</v>
      </c>
      <c r="D17" s="108">
        <v>253</v>
      </c>
      <c r="E17" s="101">
        <v>258</v>
      </c>
      <c r="F17" s="100">
        <f t="shared" si="0"/>
        <v>828</v>
      </c>
      <c r="G17" s="101">
        <v>40</v>
      </c>
      <c r="H17" s="100">
        <v>2</v>
      </c>
      <c r="I17" s="100">
        <v>0</v>
      </c>
      <c r="J17" s="101">
        <v>125</v>
      </c>
      <c r="K17" s="101">
        <v>218</v>
      </c>
      <c r="L17" s="100">
        <v>3</v>
      </c>
      <c r="M17" s="100">
        <v>0</v>
      </c>
      <c r="N17" s="101">
        <f t="shared" si="1"/>
        <v>703</v>
      </c>
      <c r="O17" s="102">
        <v>241</v>
      </c>
      <c r="P17" s="102">
        <v>380</v>
      </c>
      <c r="Q17" s="103">
        <v>11</v>
      </c>
      <c r="R17" s="103">
        <v>50</v>
      </c>
      <c r="S17" s="103">
        <v>21</v>
      </c>
      <c r="T17" s="103">
        <v>0</v>
      </c>
      <c r="U17" s="103">
        <v>660</v>
      </c>
      <c r="V17" s="100">
        <f t="shared" si="2"/>
        <v>43</v>
      </c>
      <c r="W17" s="104">
        <v>258</v>
      </c>
      <c r="X17" s="102">
        <v>21</v>
      </c>
      <c r="Y17" s="103">
        <v>335</v>
      </c>
      <c r="Z17" s="103">
        <v>92</v>
      </c>
      <c r="AA17" s="103">
        <v>19</v>
      </c>
    </row>
    <row r="18" spans="1:28" ht="15.75" customHeight="1">
      <c r="A18" s="110" t="s">
        <v>39</v>
      </c>
      <c r="B18" s="111">
        <v>472</v>
      </c>
      <c r="C18" s="111">
        <v>454</v>
      </c>
      <c r="D18" s="108">
        <v>492</v>
      </c>
      <c r="E18" s="101">
        <v>490</v>
      </c>
      <c r="F18" s="100">
        <f t="shared" si="0"/>
        <v>1616</v>
      </c>
      <c r="G18" s="101">
        <v>67</v>
      </c>
      <c r="H18" s="100">
        <v>4</v>
      </c>
      <c r="I18" s="100">
        <v>4</v>
      </c>
      <c r="J18" s="101">
        <v>207</v>
      </c>
      <c r="K18" s="101">
        <v>423</v>
      </c>
      <c r="L18" s="100">
        <v>45</v>
      </c>
      <c r="M18" s="100">
        <v>47</v>
      </c>
      <c r="N18" s="101">
        <f t="shared" si="1"/>
        <v>1409</v>
      </c>
      <c r="O18" s="102">
        <v>497</v>
      </c>
      <c r="P18" s="102">
        <v>766</v>
      </c>
      <c r="Q18" s="103">
        <v>25</v>
      </c>
      <c r="R18" s="103">
        <v>80</v>
      </c>
      <c r="S18" s="103">
        <v>41</v>
      </c>
      <c r="T18" s="103">
        <v>0</v>
      </c>
      <c r="U18" s="103">
        <v>1279</v>
      </c>
      <c r="V18" s="100">
        <f t="shared" si="2"/>
        <v>130</v>
      </c>
      <c r="W18" s="104">
        <v>483</v>
      </c>
      <c r="X18" s="102">
        <v>78</v>
      </c>
      <c r="Y18" s="103">
        <v>641</v>
      </c>
      <c r="Z18" s="103">
        <v>253</v>
      </c>
      <c r="AA18" s="103">
        <v>33</v>
      </c>
    </row>
    <row r="19" spans="1:28" ht="18" customHeight="1">
      <c r="A19" s="110" t="s">
        <v>40</v>
      </c>
      <c r="B19" s="111">
        <v>282</v>
      </c>
      <c r="C19" s="111">
        <v>285</v>
      </c>
      <c r="D19" s="108">
        <v>284</v>
      </c>
      <c r="E19" s="101">
        <v>308</v>
      </c>
      <c r="F19" s="100">
        <f t="shared" si="0"/>
        <v>1009</v>
      </c>
      <c r="G19" s="101">
        <v>55</v>
      </c>
      <c r="H19" s="100">
        <v>17</v>
      </c>
      <c r="I19" s="100">
        <v>24</v>
      </c>
      <c r="J19" s="101">
        <v>163</v>
      </c>
      <c r="K19" s="101">
        <v>253</v>
      </c>
      <c r="L19" s="100">
        <v>41</v>
      </c>
      <c r="M19" s="100">
        <v>47</v>
      </c>
      <c r="N19" s="101">
        <f t="shared" si="1"/>
        <v>846</v>
      </c>
      <c r="O19" s="102">
        <v>301</v>
      </c>
      <c r="P19" s="102">
        <v>471</v>
      </c>
      <c r="Q19" s="103">
        <v>0</v>
      </c>
      <c r="R19" s="103">
        <v>67</v>
      </c>
      <c r="S19" s="103">
        <v>6</v>
      </c>
      <c r="T19" s="103">
        <v>1</v>
      </c>
      <c r="U19" s="103">
        <v>820</v>
      </c>
      <c r="V19" s="100">
        <f>N19-U19</f>
        <v>26</v>
      </c>
      <c r="W19" s="104">
        <v>379</v>
      </c>
      <c r="X19" s="102">
        <v>153</v>
      </c>
      <c r="Y19" s="103">
        <v>444</v>
      </c>
      <c r="Z19" s="103">
        <v>159</v>
      </c>
      <c r="AA19" s="103">
        <v>30</v>
      </c>
    </row>
    <row r="20" spans="1:28" ht="18.75" customHeight="1">
      <c r="A20" s="110" t="s">
        <v>41</v>
      </c>
      <c r="B20" s="111">
        <v>202</v>
      </c>
      <c r="C20" s="111">
        <v>209</v>
      </c>
      <c r="D20" s="108">
        <v>207</v>
      </c>
      <c r="E20" s="101">
        <v>216</v>
      </c>
      <c r="F20" s="100">
        <f t="shared" si="0"/>
        <v>712</v>
      </c>
      <c r="G20" s="101">
        <v>30</v>
      </c>
      <c r="H20" s="100">
        <v>3</v>
      </c>
      <c r="I20" s="100">
        <v>7</v>
      </c>
      <c r="J20" s="101">
        <v>97</v>
      </c>
      <c r="K20" s="101">
        <v>186</v>
      </c>
      <c r="L20" s="100">
        <v>25</v>
      </c>
      <c r="M20" s="100">
        <v>23</v>
      </c>
      <c r="N20" s="101">
        <f t="shared" si="1"/>
        <v>615</v>
      </c>
      <c r="O20" s="102">
        <v>236</v>
      </c>
      <c r="P20" s="102">
        <v>328</v>
      </c>
      <c r="Q20" s="103">
        <v>15</v>
      </c>
      <c r="R20" s="103">
        <v>21</v>
      </c>
      <c r="S20" s="103">
        <v>14</v>
      </c>
      <c r="T20" s="103">
        <v>1</v>
      </c>
      <c r="U20" s="103">
        <v>580</v>
      </c>
      <c r="V20" s="103">
        <f t="shared" si="2"/>
        <v>35</v>
      </c>
      <c r="W20" s="104">
        <v>246</v>
      </c>
      <c r="X20" s="102">
        <v>44</v>
      </c>
      <c r="Y20" s="103">
        <v>359</v>
      </c>
      <c r="Z20" s="103">
        <v>115</v>
      </c>
      <c r="AA20" s="103">
        <v>33</v>
      </c>
    </row>
    <row r="21" spans="1:28" ht="19.5" customHeight="1">
      <c r="A21" s="110" t="s">
        <v>42</v>
      </c>
      <c r="B21" s="111">
        <v>227</v>
      </c>
      <c r="C21" s="111">
        <v>208</v>
      </c>
      <c r="D21" s="108">
        <v>209</v>
      </c>
      <c r="E21" s="101">
        <v>209</v>
      </c>
      <c r="F21" s="103">
        <f t="shared" si="0"/>
        <v>665</v>
      </c>
      <c r="G21" s="101">
        <v>44</v>
      </c>
      <c r="H21" s="100">
        <v>3</v>
      </c>
      <c r="I21" s="100">
        <v>0</v>
      </c>
      <c r="J21" s="101">
        <v>136</v>
      </c>
      <c r="K21" s="101">
        <v>165</v>
      </c>
      <c r="L21" s="100">
        <v>8</v>
      </c>
      <c r="M21" s="100">
        <v>14</v>
      </c>
      <c r="N21" s="101">
        <f t="shared" si="1"/>
        <v>529</v>
      </c>
      <c r="O21" s="102">
        <v>198</v>
      </c>
      <c r="P21" s="102">
        <v>270</v>
      </c>
      <c r="Q21" s="103">
        <v>4</v>
      </c>
      <c r="R21" s="103">
        <v>32</v>
      </c>
      <c r="S21" s="103">
        <v>25</v>
      </c>
      <c r="T21" s="103">
        <v>0</v>
      </c>
      <c r="U21" s="103">
        <v>481</v>
      </c>
      <c r="V21" s="103">
        <f t="shared" si="2"/>
        <v>48</v>
      </c>
      <c r="W21" s="104">
        <v>147</v>
      </c>
      <c r="X21" s="102">
        <v>36</v>
      </c>
      <c r="Y21" s="103">
        <v>266</v>
      </c>
      <c r="Z21" s="103">
        <v>95</v>
      </c>
      <c r="AA21" s="103">
        <v>11</v>
      </c>
    </row>
    <row r="22" spans="1:28" ht="20.25">
      <c r="A22" s="110" t="s">
        <v>43</v>
      </c>
      <c r="B22" s="111">
        <v>766</v>
      </c>
      <c r="C22" s="111">
        <v>777</v>
      </c>
      <c r="D22" s="108">
        <v>830</v>
      </c>
      <c r="E22" s="101">
        <v>859</v>
      </c>
      <c r="F22" s="100">
        <f t="shared" si="0"/>
        <v>2648</v>
      </c>
      <c r="G22" s="101">
        <v>166</v>
      </c>
      <c r="H22" s="100">
        <v>25</v>
      </c>
      <c r="I22" s="100">
        <v>18</v>
      </c>
      <c r="J22" s="101">
        <v>407</v>
      </c>
      <c r="K22" s="101">
        <v>693</v>
      </c>
      <c r="L22" s="100">
        <v>83</v>
      </c>
      <c r="M22" s="100">
        <v>95</v>
      </c>
      <c r="N22" s="101">
        <f t="shared" si="1"/>
        <v>2241</v>
      </c>
      <c r="O22" s="102">
        <v>843</v>
      </c>
      <c r="P22" s="102">
        <v>1179</v>
      </c>
      <c r="Q22" s="103">
        <v>59</v>
      </c>
      <c r="R22" s="103">
        <v>97</v>
      </c>
      <c r="S22" s="103">
        <v>60</v>
      </c>
      <c r="T22" s="103">
        <v>3</v>
      </c>
      <c r="U22" s="103">
        <v>2133</v>
      </c>
      <c r="V22" s="100">
        <f t="shared" si="2"/>
        <v>108</v>
      </c>
      <c r="W22" s="104">
        <v>960</v>
      </c>
      <c r="X22" s="102">
        <v>397</v>
      </c>
      <c r="Y22" s="103">
        <v>1110</v>
      </c>
      <c r="Z22" s="103">
        <v>547</v>
      </c>
      <c r="AA22" s="103">
        <v>66</v>
      </c>
    </row>
    <row r="23" spans="1:28" ht="18" customHeight="1">
      <c r="A23" s="110" t="s">
        <v>44</v>
      </c>
      <c r="B23" s="111">
        <v>601</v>
      </c>
      <c r="C23" s="111">
        <v>640</v>
      </c>
      <c r="D23" s="108">
        <v>676</v>
      </c>
      <c r="E23" s="101">
        <v>727</v>
      </c>
      <c r="F23" s="100">
        <f t="shared" si="0"/>
        <v>2436</v>
      </c>
      <c r="G23" s="101">
        <v>149</v>
      </c>
      <c r="H23" s="100">
        <v>3</v>
      </c>
      <c r="I23" s="100">
        <v>0</v>
      </c>
      <c r="J23" s="101">
        <v>338</v>
      </c>
      <c r="K23" s="101">
        <v>578</v>
      </c>
      <c r="L23" s="100">
        <v>15</v>
      </c>
      <c r="M23" s="100">
        <v>5</v>
      </c>
      <c r="N23" s="101">
        <f t="shared" si="1"/>
        <v>2098</v>
      </c>
      <c r="O23" s="102">
        <v>781</v>
      </c>
      <c r="P23" s="102">
        <v>1077</v>
      </c>
      <c r="Q23" s="103">
        <v>49</v>
      </c>
      <c r="R23" s="103">
        <v>115</v>
      </c>
      <c r="S23" s="103">
        <v>73</v>
      </c>
      <c r="T23" s="103">
        <v>3</v>
      </c>
      <c r="U23" s="103">
        <v>1975</v>
      </c>
      <c r="V23" s="103">
        <f t="shared" si="2"/>
        <v>123</v>
      </c>
      <c r="W23" s="104">
        <v>726</v>
      </c>
      <c r="X23" s="102">
        <v>475</v>
      </c>
      <c r="Y23" s="103">
        <v>997</v>
      </c>
      <c r="Z23" s="103">
        <v>349</v>
      </c>
      <c r="AA23" s="103">
        <v>35</v>
      </c>
    </row>
    <row r="24" spans="1:28" ht="17.25" customHeight="1">
      <c r="A24" s="110" t="s">
        <v>45</v>
      </c>
      <c r="B24" s="111">
        <v>382</v>
      </c>
      <c r="C24" s="111">
        <v>415</v>
      </c>
      <c r="D24" s="108">
        <v>442</v>
      </c>
      <c r="E24" s="101">
        <v>434</v>
      </c>
      <c r="F24" s="100">
        <f t="shared" si="0"/>
        <v>1459</v>
      </c>
      <c r="G24" s="101">
        <v>64</v>
      </c>
      <c r="H24" s="100">
        <v>33</v>
      </c>
      <c r="I24" s="100">
        <v>18</v>
      </c>
      <c r="J24" s="101">
        <v>216</v>
      </c>
      <c r="K24" s="101">
        <v>369</v>
      </c>
      <c r="L24" s="100">
        <v>35</v>
      </c>
      <c r="M24" s="100">
        <v>56</v>
      </c>
      <c r="N24" s="101">
        <f t="shared" si="1"/>
        <v>1243</v>
      </c>
      <c r="O24" s="102">
        <v>565</v>
      </c>
      <c r="P24" s="102">
        <v>601</v>
      </c>
      <c r="Q24" s="103">
        <v>25</v>
      </c>
      <c r="R24" s="103">
        <v>41</v>
      </c>
      <c r="S24" s="103">
        <v>9</v>
      </c>
      <c r="T24" s="103">
        <v>2</v>
      </c>
      <c r="U24" s="103">
        <v>1230</v>
      </c>
      <c r="V24" s="100">
        <f>N24-U24</f>
        <v>13</v>
      </c>
      <c r="W24" s="104">
        <v>475</v>
      </c>
      <c r="X24" s="102">
        <v>377</v>
      </c>
      <c r="Y24" s="103">
        <v>656</v>
      </c>
      <c r="Z24" s="103">
        <v>146</v>
      </c>
      <c r="AA24" s="103">
        <v>50</v>
      </c>
    </row>
    <row r="25" spans="1:28" ht="18" customHeight="1">
      <c r="A25" s="110" t="s">
        <v>46</v>
      </c>
      <c r="B25" s="111">
        <v>312</v>
      </c>
      <c r="C25" s="111">
        <v>326</v>
      </c>
      <c r="D25" s="108">
        <v>322</v>
      </c>
      <c r="E25" s="101">
        <v>321</v>
      </c>
      <c r="F25" s="100">
        <f t="shared" si="0"/>
        <v>1094</v>
      </c>
      <c r="G25" s="101">
        <v>51</v>
      </c>
      <c r="H25" s="100">
        <v>7</v>
      </c>
      <c r="I25" s="100">
        <v>5</v>
      </c>
      <c r="J25" s="101">
        <v>191</v>
      </c>
      <c r="K25" s="101">
        <v>270</v>
      </c>
      <c r="L25" s="100">
        <v>18</v>
      </c>
      <c r="M25" s="100">
        <v>27</v>
      </c>
      <c r="N25" s="101">
        <f t="shared" si="1"/>
        <v>903</v>
      </c>
      <c r="O25" s="102">
        <v>322</v>
      </c>
      <c r="P25" s="102">
        <v>471</v>
      </c>
      <c r="Q25" s="103">
        <v>32</v>
      </c>
      <c r="R25" s="103">
        <v>48</v>
      </c>
      <c r="S25" s="103">
        <v>30</v>
      </c>
      <c r="T25" s="103">
        <v>0</v>
      </c>
      <c r="U25" s="103">
        <v>819</v>
      </c>
      <c r="V25" s="100">
        <f t="shared" si="2"/>
        <v>84</v>
      </c>
      <c r="W25" s="104">
        <v>327</v>
      </c>
      <c r="X25" s="102">
        <v>176</v>
      </c>
      <c r="Y25" s="103">
        <v>534</v>
      </c>
      <c r="Z25" s="103">
        <v>200</v>
      </c>
      <c r="AA25" s="103">
        <v>30</v>
      </c>
    </row>
    <row r="26" spans="1:28" ht="18.75" customHeight="1">
      <c r="A26" s="110" t="s">
        <v>47</v>
      </c>
      <c r="B26" s="111">
        <v>300</v>
      </c>
      <c r="C26" s="111">
        <v>305</v>
      </c>
      <c r="D26" s="108">
        <v>316</v>
      </c>
      <c r="E26" s="101">
        <v>322</v>
      </c>
      <c r="F26" s="100">
        <f t="shared" si="0"/>
        <v>1073</v>
      </c>
      <c r="G26" s="101">
        <v>62</v>
      </c>
      <c r="H26" s="100">
        <v>4</v>
      </c>
      <c r="I26" s="100">
        <v>1</v>
      </c>
      <c r="J26" s="101">
        <v>195</v>
      </c>
      <c r="K26" s="101">
        <v>260</v>
      </c>
      <c r="L26" s="100">
        <v>13</v>
      </c>
      <c r="M26" s="100">
        <v>3</v>
      </c>
      <c r="N26" s="101">
        <f t="shared" si="1"/>
        <v>878</v>
      </c>
      <c r="O26" s="102">
        <v>408</v>
      </c>
      <c r="P26" s="102">
        <v>372</v>
      </c>
      <c r="Q26" s="103">
        <v>28</v>
      </c>
      <c r="R26" s="103">
        <v>37</v>
      </c>
      <c r="S26" s="103">
        <v>32</v>
      </c>
      <c r="T26" s="103">
        <v>1</v>
      </c>
      <c r="U26" s="103">
        <v>812</v>
      </c>
      <c r="V26" s="100">
        <f t="shared" si="2"/>
        <v>66</v>
      </c>
      <c r="W26" s="104">
        <v>254</v>
      </c>
      <c r="X26" s="102">
        <v>16</v>
      </c>
      <c r="Y26" s="103">
        <v>372</v>
      </c>
      <c r="Z26" s="103">
        <v>104</v>
      </c>
      <c r="AA26" s="103">
        <v>14</v>
      </c>
    </row>
    <row r="27" spans="1:28" ht="18" customHeight="1">
      <c r="A27" s="110" t="s">
        <v>48</v>
      </c>
      <c r="B27" s="111">
        <v>803</v>
      </c>
      <c r="C27" s="111">
        <v>882</v>
      </c>
      <c r="D27" s="108">
        <v>904</v>
      </c>
      <c r="E27" s="101">
        <v>891</v>
      </c>
      <c r="F27" s="100">
        <f t="shared" si="0"/>
        <v>2974</v>
      </c>
      <c r="G27" s="101">
        <v>129</v>
      </c>
      <c r="H27" s="100">
        <v>7</v>
      </c>
      <c r="I27" s="100">
        <v>5</v>
      </c>
      <c r="J27" s="101">
        <v>401</v>
      </c>
      <c r="K27" s="101">
        <v>762</v>
      </c>
      <c r="L27" s="100">
        <v>15</v>
      </c>
      <c r="M27" s="100">
        <v>6</v>
      </c>
      <c r="N27" s="101">
        <f>SUM(O27:T27)</f>
        <v>2573</v>
      </c>
      <c r="O27" s="102">
        <v>947</v>
      </c>
      <c r="P27" s="102">
        <v>1430</v>
      </c>
      <c r="Q27" s="103">
        <v>69</v>
      </c>
      <c r="R27" s="103">
        <v>62</v>
      </c>
      <c r="S27" s="103">
        <v>65</v>
      </c>
      <c r="T27" s="103">
        <v>0</v>
      </c>
      <c r="U27" s="103">
        <v>2446</v>
      </c>
      <c r="V27" s="100">
        <f t="shared" si="2"/>
        <v>127</v>
      </c>
      <c r="W27" s="104">
        <v>891</v>
      </c>
      <c r="X27" s="102">
        <v>736</v>
      </c>
      <c r="Y27" s="103">
        <v>1277</v>
      </c>
      <c r="Z27" s="103">
        <v>239</v>
      </c>
      <c r="AA27" s="103">
        <v>35</v>
      </c>
    </row>
    <row r="28" spans="1:28" ht="18" customHeight="1">
      <c r="A28" s="110" t="s">
        <v>49</v>
      </c>
      <c r="B28" s="111">
        <v>346</v>
      </c>
      <c r="C28" s="111">
        <v>365</v>
      </c>
      <c r="D28" s="108">
        <v>404</v>
      </c>
      <c r="E28" s="101">
        <v>406</v>
      </c>
      <c r="F28" s="100">
        <f t="shared" si="0"/>
        <v>1297</v>
      </c>
      <c r="G28" s="101">
        <v>85</v>
      </c>
      <c r="H28" s="100">
        <v>51</v>
      </c>
      <c r="I28" s="100">
        <v>9</v>
      </c>
      <c r="J28" s="101">
        <v>259</v>
      </c>
      <c r="K28" s="101">
        <v>321</v>
      </c>
      <c r="L28" s="100">
        <v>68</v>
      </c>
      <c r="M28" s="100">
        <v>66</v>
      </c>
      <c r="N28" s="101">
        <f t="shared" si="1"/>
        <v>1038</v>
      </c>
      <c r="O28" s="102">
        <v>390</v>
      </c>
      <c r="P28" s="102">
        <v>524</v>
      </c>
      <c r="Q28" s="103">
        <v>32</v>
      </c>
      <c r="R28" s="103">
        <v>56</v>
      </c>
      <c r="S28" s="103">
        <v>35</v>
      </c>
      <c r="T28" s="103">
        <v>1</v>
      </c>
      <c r="U28" s="103">
        <v>963</v>
      </c>
      <c r="V28" s="100">
        <f t="shared" si="2"/>
        <v>75</v>
      </c>
      <c r="W28" s="104">
        <v>481</v>
      </c>
      <c r="X28" s="102">
        <v>81</v>
      </c>
      <c r="Y28" s="103">
        <v>577</v>
      </c>
      <c r="Z28" s="103">
        <v>165</v>
      </c>
      <c r="AA28" s="103">
        <v>41</v>
      </c>
    </row>
    <row r="29" spans="1:28" ht="18.75" customHeight="1">
      <c r="A29" s="110" t="s">
        <v>50</v>
      </c>
      <c r="B29" s="111">
        <v>168</v>
      </c>
      <c r="C29" s="111">
        <v>172</v>
      </c>
      <c r="D29" s="108">
        <v>170</v>
      </c>
      <c r="E29" s="101">
        <v>170</v>
      </c>
      <c r="F29" s="100">
        <f t="shared" si="0"/>
        <v>562</v>
      </c>
      <c r="G29" s="101">
        <v>27</v>
      </c>
      <c r="H29" s="100">
        <v>1</v>
      </c>
      <c r="I29" s="100">
        <v>0</v>
      </c>
      <c r="J29" s="101">
        <v>84</v>
      </c>
      <c r="K29" s="101">
        <v>143</v>
      </c>
      <c r="L29" s="100">
        <v>8</v>
      </c>
      <c r="M29" s="100">
        <v>7</v>
      </c>
      <c r="N29" s="101">
        <f t="shared" si="1"/>
        <v>478</v>
      </c>
      <c r="O29" s="102">
        <v>146</v>
      </c>
      <c r="P29" s="102">
        <v>270</v>
      </c>
      <c r="Q29" s="103">
        <v>8</v>
      </c>
      <c r="R29" s="103">
        <v>33</v>
      </c>
      <c r="S29" s="103">
        <v>21</v>
      </c>
      <c r="T29" s="103">
        <v>0</v>
      </c>
      <c r="U29" s="103">
        <v>431</v>
      </c>
      <c r="V29" s="100">
        <f t="shared" si="2"/>
        <v>47</v>
      </c>
      <c r="W29" s="104">
        <v>193</v>
      </c>
      <c r="X29" s="102">
        <v>119</v>
      </c>
      <c r="Y29" s="103">
        <v>291</v>
      </c>
      <c r="Z29" s="103">
        <v>105</v>
      </c>
      <c r="AA29" s="103">
        <v>14</v>
      </c>
    </row>
    <row r="30" spans="1:28" ht="17.25" customHeight="1">
      <c r="A30" s="110" t="s">
        <v>51</v>
      </c>
      <c r="B30" s="111">
        <v>538</v>
      </c>
      <c r="C30" s="111">
        <v>539</v>
      </c>
      <c r="D30" s="108">
        <v>555</v>
      </c>
      <c r="E30" s="101">
        <v>545</v>
      </c>
      <c r="F30" s="103">
        <v>1777</v>
      </c>
      <c r="G30" s="101">
        <v>84</v>
      </c>
      <c r="H30" s="100">
        <v>5</v>
      </c>
      <c r="I30" s="100">
        <v>16</v>
      </c>
      <c r="J30" s="101">
        <v>261</v>
      </c>
      <c r="K30" s="101">
        <v>461</v>
      </c>
      <c r="L30" s="100">
        <v>54</v>
      </c>
      <c r="M30" s="100">
        <v>25</v>
      </c>
      <c r="N30" s="101">
        <f>SUM(U30:V30)</f>
        <v>1516</v>
      </c>
      <c r="O30" s="102">
        <v>436</v>
      </c>
      <c r="P30" s="102">
        <v>1225</v>
      </c>
      <c r="Q30" s="103">
        <v>21</v>
      </c>
      <c r="R30" s="103">
        <v>59</v>
      </c>
      <c r="S30" s="103">
        <v>36</v>
      </c>
      <c r="T30" s="103">
        <v>0</v>
      </c>
      <c r="U30" s="103">
        <v>1421</v>
      </c>
      <c r="V30" s="103">
        <v>95</v>
      </c>
      <c r="W30" s="104">
        <v>586</v>
      </c>
      <c r="X30" s="102">
        <v>306</v>
      </c>
      <c r="Y30" s="103">
        <v>701</v>
      </c>
      <c r="Z30" s="103">
        <v>299</v>
      </c>
      <c r="AA30" s="103">
        <v>36</v>
      </c>
      <c r="AB30" t="s">
        <v>112</v>
      </c>
    </row>
    <row r="31" spans="1:28" ht="18" customHeight="1">
      <c r="A31" s="110" t="s">
        <v>52</v>
      </c>
      <c r="B31" s="111">
        <v>207</v>
      </c>
      <c r="C31" s="111">
        <v>203</v>
      </c>
      <c r="D31" s="108">
        <v>183</v>
      </c>
      <c r="E31" s="101">
        <v>188</v>
      </c>
      <c r="F31" s="100">
        <f t="shared" si="0"/>
        <v>624</v>
      </c>
      <c r="G31" s="101">
        <v>25</v>
      </c>
      <c r="H31" s="100">
        <v>6</v>
      </c>
      <c r="I31" s="100">
        <v>3</v>
      </c>
      <c r="J31" s="101">
        <v>88</v>
      </c>
      <c r="K31" s="101">
        <v>163</v>
      </c>
      <c r="L31" s="100">
        <v>27</v>
      </c>
      <c r="M31" s="100">
        <v>25</v>
      </c>
      <c r="N31" s="101">
        <f t="shared" si="1"/>
        <v>536</v>
      </c>
      <c r="O31" s="102">
        <v>238</v>
      </c>
      <c r="P31" s="102">
        <v>237</v>
      </c>
      <c r="Q31" s="103">
        <v>15</v>
      </c>
      <c r="R31" s="103">
        <v>32</v>
      </c>
      <c r="S31" s="103">
        <v>14</v>
      </c>
      <c r="T31" s="103">
        <v>0</v>
      </c>
      <c r="U31" s="103">
        <v>499</v>
      </c>
      <c r="V31" s="100">
        <f t="shared" si="2"/>
        <v>37</v>
      </c>
      <c r="W31" s="104">
        <v>216</v>
      </c>
      <c r="X31" s="102">
        <v>192</v>
      </c>
      <c r="Y31" s="103">
        <v>279</v>
      </c>
      <c r="Z31" s="103">
        <v>93</v>
      </c>
      <c r="AA31" s="103">
        <v>14</v>
      </c>
    </row>
    <row r="32" spans="1:28" ht="19.5" customHeight="1">
      <c r="A32" s="110" t="s">
        <v>53</v>
      </c>
      <c r="B32" s="111">
        <v>4967</v>
      </c>
      <c r="C32" s="111">
        <v>5706</v>
      </c>
      <c r="D32" s="108">
        <v>6087</v>
      </c>
      <c r="E32" s="101">
        <v>6652</v>
      </c>
      <c r="F32" s="100">
        <f t="shared" si="0"/>
        <v>21155</v>
      </c>
      <c r="G32" s="101">
        <v>2043</v>
      </c>
      <c r="H32" s="100">
        <v>414</v>
      </c>
      <c r="I32" s="100">
        <v>354</v>
      </c>
      <c r="J32" s="101">
        <v>6151</v>
      </c>
      <c r="K32" s="101">
        <v>4609</v>
      </c>
      <c r="L32" s="100">
        <v>660</v>
      </c>
      <c r="M32" s="100">
        <v>743</v>
      </c>
      <c r="N32" s="101">
        <f t="shared" si="1"/>
        <v>15004</v>
      </c>
      <c r="O32" s="102">
        <v>6597</v>
      </c>
      <c r="P32" s="102">
        <v>7331</v>
      </c>
      <c r="Q32" s="103">
        <v>305</v>
      </c>
      <c r="R32" s="103">
        <v>442</v>
      </c>
      <c r="S32" s="103">
        <v>305</v>
      </c>
      <c r="T32" s="103">
        <v>24</v>
      </c>
      <c r="U32" s="103">
        <v>14298</v>
      </c>
      <c r="V32" s="100">
        <f t="shared" si="2"/>
        <v>706</v>
      </c>
      <c r="W32" s="104">
        <v>7800</v>
      </c>
      <c r="X32" s="102">
        <v>7916</v>
      </c>
      <c r="Y32" s="103">
        <v>7978</v>
      </c>
      <c r="Z32" s="103">
        <v>3785</v>
      </c>
      <c r="AA32" s="103">
        <v>0</v>
      </c>
    </row>
    <row r="33" spans="1:27" ht="17.25" customHeight="1">
      <c r="A33" s="110" t="s">
        <v>54</v>
      </c>
      <c r="B33" s="111">
        <v>831</v>
      </c>
      <c r="C33" s="111">
        <v>938</v>
      </c>
      <c r="D33" s="108">
        <v>942</v>
      </c>
      <c r="E33" s="101">
        <v>997</v>
      </c>
      <c r="F33" s="100">
        <f t="shared" si="0"/>
        <v>3180</v>
      </c>
      <c r="G33" s="101">
        <v>216</v>
      </c>
      <c r="H33" s="100">
        <v>9</v>
      </c>
      <c r="I33" s="100">
        <v>24</v>
      </c>
      <c r="J33" s="101">
        <v>659</v>
      </c>
      <c r="K33" s="101">
        <v>781</v>
      </c>
      <c r="L33" s="100">
        <v>28</v>
      </c>
      <c r="M33" s="100">
        <v>49</v>
      </c>
      <c r="N33" s="101">
        <f t="shared" si="1"/>
        <v>2521</v>
      </c>
      <c r="O33" s="102">
        <v>976</v>
      </c>
      <c r="P33" s="102">
        <v>1367</v>
      </c>
      <c r="Q33" s="103">
        <v>31</v>
      </c>
      <c r="R33" s="103">
        <v>105</v>
      </c>
      <c r="S33" s="103">
        <v>42</v>
      </c>
      <c r="T33" s="103">
        <v>0</v>
      </c>
      <c r="U33" s="103">
        <v>2396</v>
      </c>
      <c r="V33" s="100">
        <f t="shared" si="2"/>
        <v>125</v>
      </c>
      <c r="W33" s="104">
        <v>1006</v>
      </c>
      <c r="X33" s="102">
        <v>1396</v>
      </c>
      <c r="Y33" s="103">
        <v>1429</v>
      </c>
      <c r="Z33" s="103">
        <v>405</v>
      </c>
      <c r="AA33" s="103">
        <v>161</v>
      </c>
    </row>
    <row r="34" spans="1:27" ht="21" customHeight="1">
      <c r="A34" s="110" t="s">
        <v>55</v>
      </c>
      <c r="B34" s="111">
        <v>1029</v>
      </c>
      <c r="C34" s="111">
        <v>1061</v>
      </c>
      <c r="D34" s="108">
        <v>1095</v>
      </c>
      <c r="E34" s="101">
        <v>1167</v>
      </c>
      <c r="F34" s="100">
        <f t="shared" si="0"/>
        <v>3674</v>
      </c>
      <c r="G34" s="101">
        <v>462</v>
      </c>
      <c r="H34" s="100">
        <v>86</v>
      </c>
      <c r="I34" s="100">
        <v>96</v>
      </c>
      <c r="J34" s="101">
        <v>1405</v>
      </c>
      <c r="K34" s="101">
        <v>705</v>
      </c>
      <c r="L34" s="100">
        <v>89</v>
      </c>
      <c r="M34" s="100">
        <v>104</v>
      </c>
      <c r="N34" s="101">
        <f t="shared" si="1"/>
        <v>2269</v>
      </c>
      <c r="O34" s="102">
        <v>857</v>
      </c>
      <c r="P34" s="102">
        <v>1219</v>
      </c>
      <c r="Q34" s="103">
        <v>56</v>
      </c>
      <c r="R34" s="103">
        <v>62</v>
      </c>
      <c r="S34" s="103">
        <v>23</v>
      </c>
      <c r="T34" s="103">
        <v>52</v>
      </c>
      <c r="U34" s="103">
        <v>2172</v>
      </c>
      <c r="V34" s="100">
        <f t="shared" si="2"/>
        <v>97</v>
      </c>
      <c r="W34" s="104">
        <v>1167</v>
      </c>
      <c r="X34" s="102">
        <v>872</v>
      </c>
      <c r="Y34" s="103">
        <v>973</v>
      </c>
      <c r="Z34" s="103">
        <v>489</v>
      </c>
      <c r="AA34" s="103">
        <v>245</v>
      </c>
    </row>
    <row r="35" spans="1:27" ht="17.25" customHeight="1">
      <c r="A35" s="110" t="s">
        <v>56</v>
      </c>
      <c r="B35" s="111">
        <v>710</v>
      </c>
      <c r="C35" s="111">
        <v>813</v>
      </c>
      <c r="D35" s="108">
        <v>859</v>
      </c>
      <c r="E35" s="101">
        <v>861</v>
      </c>
      <c r="F35" s="103">
        <f t="shared" si="0"/>
        <v>2745</v>
      </c>
      <c r="G35" s="101">
        <v>165</v>
      </c>
      <c r="H35" s="100">
        <v>6</v>
      </c>
      <c r="I35" s="100">
        <v>0</v>
      </c>
      <c r="J35" s="101">
        <v>504</v>
      </c>
      <c r="K35" s="101">
        <v>696</v>
      </c>
      <c r="L35" s="100">
        <v>29</v>
      </c>
      <c r="M35" s="100">
        <v>11</v>
      </c>
      <c r="N35" s="101">
        <f t="shared" si="1"/>
        <v>2241</v>
      </c>
      <c r="O35" s="102">
        <v>854</v>
      </c>
      <c r="P35" s="102">
        <v>1207</v>
      </c>
      <c r="Q35" s="103">
        <v>20</v>
      </c>
      <c r="R35" s="103">
        <v>95</v>
      </c>
      <c r="S35" s="103">
        <v>64</v>
      </c>
      <c r="T35" s="103">
        <v>1</v>
      </c>
      <c r="U35" s="103">
        <v>2070</v>
      </c>
      <c r="V35" s="100">
        <f t="shared" si="2"/>
        <v>171</v>
      </c>
      <c r="W35" s="104">
        <v>861</v>
      </c>
      <c r="X35" s="102">
        <v>1160</v>
      </c>
      <c r="Y35" s="103">
        <v>921</v>
      </c>
      <c r="Z35" s="103">
        <v>371</v>
      </c>
      <c r="AA35" s="103">
        <v>72</v>
      </c>
    </row>
    <row r="36" spans="1:27" ht="18" customHeight="1">
      <c r="A36" s="110" t="s">
        <v>57</v>
      </c>
      <c r="B36" s="111">
        <v>805</v>
      </c>
      <c r="C36" s="111">
        <v>833</v>
      </c>
      <c r="D36" s="108">
        <v>859</v>
      </c>
      <c r="E36" s="101">
        <v>874</v>
      </c>
      <c r="F36" s="103">
        <f t="shared" si="0"/>
        <v>2810</v>
      </c>
      <c r="G36" s="101">
        <v>217</v>
      </c>
      <c r="H36" s="100">
        <v>33</v>
      </c>
      <c r="I36" s="100">
        <v>26</v>
      </c>
      <c r="J36" s="101">
        <v>667</v>
      </c>
      <c r="K36" s="101">
        <v>657</v>
      </c>
      <c r="L36" s="100">
        <v>74</v>
      </c>
      <c r="M36" s="100">
        <v>91</v>
      </c>
      <c r="N36" s="101">
        <f t="shared" si="1"/>
        <v>2143</v>
      </c>
      <c r="O36" s="102">
        <v>882</v>
      </c>
      <c r="P36" s="102">
        <v>1077</v>
      </c>
      <c r="Q36" s="103">
        <v>7</v>
      </c>
      <c r="R36" s="103">
        <v>116</v>
      </c>
      <c r="S36" s="103">
        <v>59</v>
      </c>
      <c r="T36" s="103">
        <v>2</v>
      </c>
      <c r="U36" s="103">
        <v>2047</v>
      </c>
      <c r="V36" s="100">
        <f t="shared" si="2"/>
        <v>96</v>
      </c>
      <c r="W36" s="104">
        <v>991</v>
      </c>
      <c r="X36" s="102">
        <v>917</v>
      </c>
      <c r="Y36" s="103">
        <v>1112</v>
      </c>
      <c r="Z36" s="103">
        <v>555</v>
      </c>
      <c r="AA36" s="103">
        <v>117</v>
      </c>
    </row>
    <row r="37" spans="1:27" ht="29.25" customHeight="1">
      <c r="A37" s="81" t="s">
        <v>58</v>
      </c>
      <c r="B37" s="47">
        <v>19398</v>
      </c>
      <c r="C37" s="47">
        <v>20751</v>
      </c>
      <c r="D37" s="47">
        <v>21656</v>
      </c>
      <c r="E37" s="47">
        <f>SUM(E7:E36)</f>
        <v>22624</v>
      </c>
      <c r="F37" s="46">
        <f t="shared" ref="F37:AA37" si="3">SUM(F7:F36)</f>
        <v>73154</v>
      </c>
      <c r="G37" s="46">
        <f t="shared" si="3"/>
        <v>5258</v>
      </c>
      <c r="H37" s="46">
        <f>SUM(H7:H36)</f>
        <v>912</v>
      </c>
      <c r="I37" s="46">
        <f>SUM(I7:I36)</f>
        <v>742</v>
      </c>
      <c r="J37" s="46">
        <f t="shared" si="3"/>
        <v>15931</v>
      </c>
      <c r="K37" s="46">
        <f t="shared" si="3"/>
        <v>17365</v>
      </c>
      <c r="L37" s="46">
        <f>SUM(L7:L36)</f>
        <v>1749</v>
      </c>
      <c r="M37" s="46">
        <f>SUM(M7:M36)</f>
        <v>1943</v>
      </c>
      <c r="N37" s="46">
        <f t="shared" si="3"/>
        <v>57223</v>
      </c>
      <c r="O37" s="46">
        <f t="shared" si="3"/>
        <v>22518</v>
      </c>
      <c r="P37" s="46">
        <f t="shared" si="3"/>
        <v>29995</v>
      </c>
      <c r="Q37" s="46">
        <f t="shared" si="3"/>
        <v>1013</v>
      </c>
      <c r="R37" s="46">
        <f t="shared" si="3"/>
        <v>2509</v>
      </c>
      <c r="S37" s="46">
        <f t="shared" si="3"/>
        <v>1305</v>
      </c>
      <c r="T37" s="46">
        <f t="shared" si="3"/>
        <v>144</v>
      </c>
      <c r="U37" s="46">
        <f t="shared" si="3"/>
        <v>53939</v>
      </c>
      <c r="V37" s="46">
        <f t="shared" si="3"/>
        <v>3284</v>
      </c>
      <c r="W37" s="46">
        <f t="shared" si="3"/>
        <v>24598</v>
      </c>
      <c r="X37" s="46">
        <f t="shared" si="3"/>
        <v>19321</v>
      </c>
      <c r="Y37" s="46">
        <f>SUM(Y8:Y36)</f>
        <v>27456</v>
      </c>
      <c r="Z37" s="46">
        <f t="shared" si="3"/>
        <v>11930</v>
      </c>
      <c r="AA37" s="46">
        <f t="shared" si="3"/>
        <v>1611</v>
      </c>
    </row>
    <row r="38" spans="1:27" ht="28.5" customHeight="1"/>
    <row r="39" spans="1:27" ht="21">
      <c r="A39" s="215" t="s">
        <v>98</v>
      </c>
      <c r="B39" s="215"/>
      <c r="C39" s="215"/>
      <c r="D39" s="215"/>
      <c r="E39" s="215"/>
      <c r="F39" s="109"/>
      <c r="G39" s="109"/>
      <c r="H39" s="109"/>
      <c r="I39" s="109"/>
      <c r="J39" s="109"/>
      <c r="K39" s="216" t="s">
        <v>111</v>
      </c>
      <c r="L39" s="216"/>
      <c r="M39" s="216"/>
      <c r="N39" s="216"/>
      <c r="O39" s="216"/>
      <c r="P39" s="109"/>
      <c r="Q39" s="109"/>
      <c r="R39" s="109"/>
      <c r="S39" s="109"/>
      <c r="T39" s="109"/>
      <c r="U39" s="109"/>
      <c r="V39" s="109"/>
      <c r="W39" s="109"/>
      <c r="X39" s="217" t="s">
        <v>106</v>
      </c>
      <c r="Y39" s="217"/>
      <c r="Z39" s="217"/>
      <c r="AA39" s="217"/>
    </row>
    <row r="40" spans="1:27" ht="18.75">
      <c r="A40" s="89"/>
      <c r="B40" s="89"/>
      <c r="C40" s="89"/>
      <c r="D40" s="89"/>
      <c r="E40" s="89"/>
      <c r="K40" s="87"/>
      <c r="L40" s="218" t="s">
        <v>102</v>
      </c>
      <c r="M40" s="218"/>
      <c r="N40" s="218"/>
      <c r="O40" s="87"/>
      <c r="X40" s="88"/>
      <c r="Y40" s="88"/>
      <c r="Z40" s="88"/>
      <c r="AA40" s="88"/>
    </row>
    <row r="41" spans="1:27">
      <c r="A41" s="205" t="s">
        <v>113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</row>
    <row r="42" spans="1:27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</row>
  </sheetData>
  <mergeCells count="28">
    <mergeCell ref="W1:AA1"/>
    <mergeCell ref="A3:AA3"/>
    <mergeCell ref="A4:A6"/>
    <mergeCell ref="B4:B6"/>
    <mergeCell ref="C4:C6"/>
    <mergeCell ref="E4:E6"/>
    <mergeCell ref="K4:V4"/>
    <mergeCell ref="Y5:Y6"/>
    <mergeCell ref="Z5:Z6"/>
    <mergeCell ref="Z2:AA2"/>
    <mergeCell ref="AA5:AA6"/>
    <mergeCell ref="K5:M5"/>
    <mergeCell ref="H2:Q2"/>
    <mergeCell ref="A42:AA42"/>
    <mergeCell ref="A41:AA41"/>
    <mergeCell ref="G5:I5"/>
    <mergeCell ref="J5:J6"/>
    <mergeCell ref="V5:V6"/>
    <mergeCell ref="W5:W6"/>
    <mergeCell ref="X5:X6"/>
    <mergeCell ref="D4:D6"/>
    <mergeCell ref="W4:AA4"/>
    <mergeCell ref="F4:F6"/>
    <mergeCell ref="G4:J4"/>
    <mergeCell ref="A39:E39"/>
    <mergeCell ref="K39:O39"/>
    <mergeCell ref="X39:AA39"/>
    <mergeCell ref="L40:N40"/>
  </mergeCells>
  <pageMargins left="0.7" right="0.7" top="0.75" bottom="0.75" header="0.3" footer="0.3"/>
  <pageSetup paperSize="9" scale="4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2"/>
  <sheetViews>
    <sheetView zoomScale="80" zoomScaleNormal="80" workbookViewId="0">
      <selection activeCell="D39" sqref="D39"/>
    </sheetView>
  </sheetViews>
  <sheetFormatPr defaultRowHeight="15"/>
  <cols>
    <col min="1" max="1" width="20.28515625" customWidth="1"/>
    <col min="2" max="20" width="8.7109375" customWidth="1"/>
  </cols>
  <sheetData>
    <row r="1" spans="1:20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0" ht="15" customHeight="1">
      <c r="A2" s="14" t="s">
        <v>28</v>
      </c>
      <c r="B2" s="19">
        <f>'1 кв.'!D7-'2017 год'!J3</f>
        <v>31</v>
      </c>
      <c r="C2" s="19">
        <f>'1 кв.'!E7-'2017 год'!K3</f>
        <v>106</v>
      </c>
      <c r="D2" s="19">
        <f>'1 кв.'!F7-'2017 год'!L3</f>
        <v>30</v>
      </c>
      <c r="E2" s="19">
        <f>'1 кв.'!I8-'2017 год'!M3</f>
        <v>-56</v>
      </c>
      <c r="F2" s="19">
        <f>'1 кв.'!J7-'2017 год'!N3</f>
        <v>1</v>
      </c>
      <c r="G2" s="19">
        <f>'1 кв.'!M7-'2017 год'!O3</f>
        <v>13</v>
      </c>
      <c r="H2" s="19">
        <f>'1 кв.'!N7-'2017 год'!P3</f>
        <v>-15</v>
      </c>
      <c r="I2" s="19">
        <f>'1 кв.'!O7-'2017 год'!Q3</f>
        <v>37</v>
      </c>
      <c r="J2" s="19">
        <f>'1 кв.'!P7-'2017 год'!R3</f>
        <v>6</v>
      </c>
      <c r="K2" s="19">
        <f>'1 кв.'!Q7-'2017 год'!S3</f>
        <v>-7</v>
      </c>
      <c r="L2" s="19">
        <f>'1 кв.'!R7-'2017 год'!T3</f>
        <v>-8</v>
      </c>
      <c r="M2" s="19">
        <f>'1 кв.'!S7-'2017 год'!U3</f>
        <v>0</v>
      </c>
      <c r="N2" s="19">
        <f>'1 кв.'!T7-'2017 год'!V3</f>
        <v>8</v>
      </c>
      <c r="O2" s="19">
        <f>'1 кв.'!U7-'2017 год'!W3</f>
        <v>5</v>
      </c>
      <c r="P2" s="19">
        <f>'1 кв.'!V7-'2017 год'!X3</f>
        <v>-2</v>
      </c>
      <c r="Q2" s="19">
        <f>'1 кв.'!W7-'2017 год'!Y3</f>
        <v>43</v>
      </c>
      <c r="R2" s="19">
        <f>'1 кв.'!X7-'2017 год'!Z3</f>
        <v>-72</v>
      </c>
      <c r="S2" s="19">
        <f>'1 кв.'!Y7-'2017 год'!AA3</f>
        <v>-196</v>
      </c>
      <c r="T2" s="19">
        <f>'1 кв.'!Z7-'2017 год'!AB3</f>
        <v>-15</v>
      </c>
    </row>
    <row r="3" spans="1:20" ht="15" customHeight="1">
      <c r="A3" s="14" t="s">
        <v>29</v>
      </c>
      <c r="B3" s="19">
        <f>'1 кв.'!D8-'2017 год'!J4</f>
        <v>-2</v>
      </c>
      <c r="C3" s="19">
        <f>'1 кв.'!E8-'2017 год'!K4</f>
        <v>15</v>
      </c>
      <c r="D3" s="19">
        <f>'1 кв.'!F8-'2017 год'!L4</f>
        <v>12</v>
      </c>
      <c r="E3" s="19">
        <f>'1 кв.'!I9-'2017 год'!M4</f>
        <v>-124</v>
      </c>
      <c r="F3" s="19">
        <f>'1 кв.'!J8-'2017 год'!N4</f>
        <v>-14</v>
      </c>
      <c r="G3" s="19">
        <f>'1 кв.'!M8-'2017 год'!O4</f>
        <v>-32</v>
      </c>
      <c r="H3" s="19">
        <f>'1 кв.'!N8-'2017 год'!P4</f>
        <v>-37</v>
      </c>
      <c r="I3" s="19">
        <f>'1 кв.'!O8-'2017 год'!Q4</f>
        <v>13</v>
      </c>
      <c r="J3" s="19">
        <f>'1 кв.'!P8-'2017 год'!R4</f>
        <v>-10</v>
      </c>
      <c r="K3" s="19">
        <f>'1 кв.'!Q8-'2017 год'!S4</f>
        <v>-2</v>
      </c>
      <c r="L3" s="19">
        <f>'1 кв.'!R8-'2017 год'!T4</f>
        <v>4</v>
      </c>
      <c r="M3" s="19">
        <f>'1 кв.'!S8-'2017 год'!U4</f>
        <v>0</v>
      </c>
      <c r="N3" s="19">
        <f>'1 кв.'!T8-'2017 год'!V4</f>
        <v>-37</v>
      </c>
      <c r="O3" s="19">
        <f>'1 кв.'!U8-'2017 год'!W4</f>
        <v>5</v>
      </c>
      <c r="P3" s="19">
        <f>'1 кв.'!V8-'2017 год'!X4</f>
        <v>-25</v>
      </c>
      <c r="Q3" s="19">
        <f>'1 кв.'!W8-'2017 год'!Y4</f>
        <v>-89</v>
      </c>
      <c r="R3" s="19">
        <f>'1 кв.'!X8-'2017 год'!Z4</f>
        <v>-2</v>
      </c>
      <c r="S3" s="19">
        <f>'1 кв.'!Y8-'2017 год'!AA4</f>
        <v>-184</v>
      </c>
      <c r="T3" s="19">
        <f>'1 кв.'!Z8-'2017 год'!AB4</f>
        <v>-23</v>
      </c>
    </row>
    <row r="4" spans="1:20" ht="15" customHeight="1">
      <c r="A4" s="14" t="s">
        <v>30</v>
      </c>
      <c r="B4" s="19">
        <f>'1 кв.'!D9-'2017 год'!J5</f>
        <v>-3</v>
      </c>
      <c r="C4" s="19">
        <f>'1 кв.'!E9-'2017 год'!K5</f>
        <v>2</v>
      </c>
      <c r="D4" s="19">
        <f>'1 кв.'!F9-'2017 год'!L5</f>
        <v>-4</v>
      </c>
      <c r="E4" s="19">
        <f>'1 кв.'!I10-'2017 год'!M5</f>
        <v>123</v>
      </c>
      <c r="F4" s="19">
        <f>'1 кв.'!J9-'2017 год'!N5</f>
        <v>1</v>
      </c>
      <c r="G4" s="19">
        <f>'1 кв.'!M9-'2017 год'!O5</f>
        <v>12</v>
      </c>
      <c r="H4" s="19">
        <f>'1 кв.'!N9-'2017 год'!P5</f>
        <v>23</v>
      </c>
      <c r="I4" s="19">
        <f>'1 кв.'!O9-'2017 год'!Q5</f>
        <v>-2</v>
      </c>
      <c r="J4" s="19">
        <f>'1 кв.'!P9-'2017 год'!R5</f>
        <v>-3</v>
      </c>
      <c r="K4" s="19">
        <f>'1 кв.'!Q9-'2017 год'!S5</f>
        <v>-2</v>
      </c>
      <c r="L4" s="19">
        <f>'1 кв.'!R9-'2017 год'!T5</f>
        <v>-4</v>
      </c>
      <c r="M4" s="19">
        <f>'1 кв.'!S9-'2017 год'!U5</f>
        <v>0</v>
      </c>
      <c r="N4" s="19">
        <f>'1 кв.'!T9-'2017 год'!V5</f>
        <v>9</v>
      </c>
      <c r="O4" s="19">
        <f>'1 кв.'!U9-'2017 год'!W5</f>
        <v>3</v>
      </c>
      <c r="P4" s="19">
        <f>'1 кв.'!V9-'2017 год'!X5</f>
        <v>-65</v>
      </c>
      <c r="Q4" s="19">
        <f>'1 кв.'!W9-'2017 год'!Y5</f>
        <v>98</v>
      </c>
      <c r="R4" s="19">
        <f>'1 кв.'!X9-'2017 год'!Z5</f>
        <v>1185</v>
      </c>
      <c r="S4" s="19">
        <f>'1 кв.'!Y9-'2017 год'!AA5</f>
        <v>-201</v>
      </c>
      <c r="T4" s="19">
        <f>'1 кв.'!Z9-'2017 год'!AB5</f>
        <v>-27</v>
      </c>
    </row>
    <row r="5" spans="1:20" ht="15" customHeight="1">
      <c r="A5" s="14" t="s">
        <v>31</v>
      </c>
      <c r="B5" s="19">
        <f>'1 кв.'!D10-'2017 год'!J6</f>
        <v>21</v>
      </c>
      <c r="C5" s="19">
        <f>'1 кв.'!E10-'2017 год'!K6</f>
        <v>68</v>
      </c>
      <c r="D5" s="19">
        <f>'1 кв.'!F10-'2017 год'!L6</f>
        <v>22</v>
      </c>
      <c r="E5" s="19">
        <f>'1 кв.'!I11-'2017 год'!M6</f>
        <v>-113</v>
      </c>
      <c r="F5" s="19">
        <f>'1 кв.'!J10-'2017 год'!N6</f>
        <v>-1</v>
      </c>
      <c r="G5" s="19">
        <f>'1 кв.'!M10-'2017 год'!O6</f>
        <v>6</v>
      </c>
      <c r="H5" s="19">
        <f>'1 кв.'!N10-'2017 год'!P6</f>
        <v>-3</v>
      </c>
      <c r="I5" s="19">
        <f>'1 кв.'!O10-'2017 год'!Q6</f>
        <v>11</v>
      </c>
      <c r="J5" s="19">
        <f>'1 кв.'!P10-'2017 год'!R6</f>
        <v>-20</v>
      </c>
      <c r="K5" s="19">
        <f>'1 кв.'!Q10-'2017 год'!S6</f>
        <v>19</v>
      </c>
      <c r="L5" s="19">
        <f>'1 кв.'!R10-'2017 год'!T6</f>
        <v>-4</v>
      </c>
      <c r="M5" s="19">
        <f>'1 кв.'!S10-'2017 год'!U6</f>
        <v>3</v>
      </c>
      <c r="N5" s="19">
        <f>'1 кв.'!T10-'2017 год'!V6</f>
        <v>11</v>
      </c>
      <c r="O5" s="19">
        <f>'1 кв.'!U10-'2017 год'!W6</f>
        <v>-5</v>
      </c>
      <c r="P5" s="19">
        <f>'1 кв.'!V10-'2017 год'!X6</f>
        <v>21</v>
      </c>
      <c r="Q5" s="19">
        <f>'1 кв.'!W10-'2017 год'!Y6</f>
        <v>-201</v>
      </c>
      <c r="R5" s="19">
        <f>'1 кв.'!X10-'2017 год'!Z6</f>
        <v>13</v>
      </c>
      <c r="S5" s="19">
        <f>'1 кв.'!Y10-'2017 год'!AA6</f>
        <v>-115</v>
      </c>
      <c r="T5" s="19">
        <f>'1 кв.'!Z10-'2017 год'!AB6</f>
        <v>-21</v>
      </c>
    </row>
    <row r="6" spans="1:20" ht="15" customHeight="1">
      <c r="A6" s="14" t="s">
        <v>32</v>
      </c>
      <c r="B6" s="19">
        <f>'1 кв.'!D11-'2017 год'!J7</f>
        <v>20</v>
      </c>
      <c r="C6" s="19">
        <f>'1 кв.'!E11-'2017 год'!K7</f>
        <v>85</v>
      </c>
      <c r="D6" s="19">
        <f>'1 кв.'!F11-'2017 год'!L7</f>
        <v>6</v>
      </c>
      <c r="E6" s="19">
        <f>'1 кв.'!I12-'2017 год'!M7</f>
        <v>127</v>
      </c>
      <c r="F6" s="19">
        <f>'1 кв.'!J11-'2017 год'!N7</f>
        <v>14</v>
      </c>
      <c r="G6" s="19">
        <f>'1 кв.'!M11-'2017 год'!O7</f>
        <v>67</v>
      </c>
      <c r="H6" s="19">
        <f>'1 кв.'!N11-'2017 год'!P7</f>
        <v>104</v>
      </c>
      <c r="I6" s="19">
        <f>'1 кв.'!O11-'2017 год'!Q7</f>
        <v>-28</v>
      </c>
      <c r="J6" s="19">
        <f>'1 кв.'!P11-'2017 год'!R7</f>
        <v>-12</v>
      </c>
      <c r="K6" s="19">
        <f>'1 кв.'!Q11-'2017 год'!S7</f>
        <v>2</v>
      </c>
      <c r="L6" s="19">
        <f>'1 кв.'!R11-'2017 год'!T7</f>
        <v>1</v>
      </c>
      <c r="M6" s="19">
        <f>'1 кв.'!S11-'2017 год'!U7</f>
        <v>0</v>
      </c>
      <c r="N6" s="19">
        <f>'1 кв.'!T11-'2017 год'!V7</f>
        <v>66</v>
      </c>
      <c r="O6" s="19">
        <f>'1 кв.'!U11-'2017 год'!W7</f>
        <v>1</v>
      </c>
      <c r="P6" s="19">
        <f>'1 кв.'!V11-'2017 год'!X7</f>
        <v>-14</v>
      </c>
      <c r="Q6" s="19">
        <f>'1 кв.'!W11-'2017 год'!Y7</f>
        <v>-18</v>
      </c>
      <c r="R6" s="19">
        <f>'1 кв.'!X11-'2017 год'!Z7</f>
        <v>-33</v>
      </c>
      <c r="S6" s="19">
        <f>'1 кв.'!Y11-'2017 год'!AA7</f>
        <v>-99</v>
      </c>
      <c r="T6" s="19">
        <f>'1 кв.'!Z11-'2017 год'!AB7</f>
        <v>-2</v>
      </c>
    </row>
    <row r="7" spans="1:20" ht="15" customHeight="1">
      <c r="A7" s="14" t="s">
        <v>33</v>
      </c>
      <c r="B7" s="19">
        <f>'1 кв.'!D12-'2017 год'!J8</f>
        <v>12</v>
      </c>
      <c r="C7" s="19">
        <f>'1 кв.'!E12-'2017 год'!K8</f>
        <v>39</v>
      </c>
      <c r="D7" s="19">
        <f>'1 кв.'!F12-'2017 год'!L8</f>
        <v>18</v>
      </c>
      <c r="E7" s="19">
        <f>'1 кв.'!I13-'2017 год'!M8</f>
        <v>0</v>
      </c>
      <c r="F7" s="19">
        <f>'1 кв.'!J12-'2017 год'!N8</f>
        <v>-6</v>
      </c>
      <c r="G7" s="19">
        <f>'1 кв.'!M12-'2017 год'!O8</f>
        <v>-14</v>
      </c>
      <c r="H7" s="19">
        <f>'1 кв.'!N12-'2017 год'!P8</f>
        <v>0</v>
      </c>
      <c r="I7" s="19">
        <f>'1 кв.'!O12-'2017 год'!Q8</f>
        <v>-2</v>
      </c>
      <c r="J7" s="19">
        <f>'1 кв.'!P12-'2017 год'!R8</f>
        <v>4</v>
      </c>
      <c r="K7" s="19">
        <f>'1 кв.'!Q12-'2017 год'!S8</f>
        <v>-3</v>
      </c>
      <c r="L7" s="19">
        <f>'1 кв.'!R12-'2017 год'!T8</f>
        <v>-10</v>
      </c>
      <c r="M7" s="19">
        <f>'1 кв.'!S12-'2017 год'!U8</f>
        <v>-3</v>
      </c>
      <c r="N7" s="19">
        <f>'1 кв.'!T12-'2017 год'!V8</f>
        <v>-13</v>
      </c>
      <c r="O7" s="19">
        <f>'1 кв.'!U12-'2017 год'!W8</f>
        <v>-1</v>
      </c>
      <c r="P7" s="19">
        <f>'1 кв.'!V12-'2017 год'!X8</f>
        <v>-245</v>
      </c>
      <c r="Q7" s="19">
        <f>'1 кв.'!W12-'2017 год'!Y8</f>
        <v>-6</v>
      </c>
      <c r="R7" s="19">
        <f>'1 кв.'!X12-'2017 год'!Z8</f>
        <v>-8</v>
      </c>
      <c r="S7" s="19">
        <f>'1 кв.'!Y12-'2017 год'!AA8</f>
        <v>-66</v>
      </c>
      <c r="T7" s="19">
        <f>'1 кв.'!Z12-'2017 год'!AB8</f>
        <v>-2</v>
      </c>
    </row>
    <row r="8" spans="1:20" ht="15" customHeight="1">
      <c r="A8" s="14" t="s">
        <v>34</v>
      </c>
      <c r="B8" s="19">
        <f>'1 кв.'!D13-'2017 год'!J9</f>
        <v>5</v>
      </c>
      <c r="C8" s="19">
        <f>'1 кв.'!E13-'2017 год'!K9</f>
        <v>16</v>
      </c>
      <c r="D8" s="19">
        <f>'1 кв.'!F13-'2017 год'!L9</f>
        <v>1</v>
      </c>
      <c r="E8" s="19">
        <f>'1 кв.'!I14-'2017 год'!M9</f>
        <v>632</v>
      </c>
      <c r="F8" s="19">
        <f>'1 кв.'!J13-'2017 год'!N9</f>
        <v>4</v>
      </c>
      <c r="G8" s="19">
        <f>'1 кв.'!M13-'2017 год'!O9</f>
        <v>11</v>
      </c>
      <c r="H8" s="19">
        <f>'1 кв.'!N13-'2017 год'!P9</f>
        <v>-6</v>
      </c>
      <c r="I8" s="19">
        <f>'1 кв.'!O13-'2017 год'!Q9</f>
        <v>13</v>
      </c>
      <c r="J8" s="19">
        <f>'1 кв.'!P13-'2017 год'!R9</f>
        <v>8</v>
      </c>
      <c r="K8" s="19">
        <f>'1 кв.'!Q13-'2017 год'!S9</f>
        <v>-12</v>
      </c>
      <c r="L8" s="19">
        <f>'1 кв.'!R13-'2017 год'!T9</f>
        <v>8</v>
      </c>
      <c r="M8" s="19">
        <f>'1 кв.'!S13-'2017 год'!U9</f>
        <v>0</v>
      </c>
      <c r="N8" s="19">
        <f>'1 кв.'!T13-'2017 год'!V9</f>
        <v>7</v>
      </c>
      <c r="O8" s="19">
        <f>'1 кв.'!U13-'2017 год'!W9</f>
        <v>4</v>
      </c>
      <c r="P8" s="19">
        <f>'1 кв.'!V13-'2017 год'!X9</f>
        <v>-24</v>
      </c>
      <c r="Q8" s="19">
        <f>'1 кв.'!W13-'2017 год'!Y9</f>
        <v>-8</v>
      </c>
      <c r="R8" s="19">
        <f>'1 кв.'!X13-'2017 год'!Z9</f>
        <v>14</v>
      </c>
      <c r="S8" s="19">
        <f>'1 кв.'!Y13-'2017 год'!AA9</f>
        <v>-80</v>
      </c>
      <c r="T8" s="19">
        <f>'1 кв.'!Z13-'2017 год'!AB9</f>
        <v>-12</v>
      </c>
    </row>
    <row r="9" spans="1:20" ht="15" customHeight="1">
      <c r="A9" s="14" t="s">
        <v>35</v>
      </c>
      <c r="B9" s="19">
        <f>'1 кв.'!D14-'2017 год'!J10</f>
        <v>119</v>
      </c>
      <c r="C9" s="19">
        <f>'1 кв.'!E14-'2017 год'!K10</f>
        <v>382</v>
      </c>
      <c r="D9" s="19">
        <f>'1 кв.'!F14-'2017 год'!L10</f>
        <v>78</v>
      </c>
      <c r="E9" s="19">
        <f>'1 кв.'!I15-'2017 год'!M10</f>
        <v>-11</v>
      </c>
      <c r="F9" s="19">
        <f>'1 кв.'!J14-'2017 год'!N10</f>
        <v>41</v>
      </c>
      <c r="G9" s="19">
        <f>'1 кв.'!M14-'2017 год'!O10</f>
        <v>150</v>
      </c>
      <c r="H9" s="19">
        <f>'1 кв.'!N14-'2017 год'!P10</f>
        <v>51</v>
      </c>
      <c r="I9" s="19">
        <f>'1 кв.'!O14-'2017 год'!Q10</f>
        <v>114</v>
      </c>
      <c r="J9" s="19">
        <f>'1 кв.'!P14-'2017 год'!R10</f>
        <v>0</v>
      </c>
      <c r="K9" s="19">
        <f>'1 кв.'!Q14-'2017 год'!S10</f>
        <v>-2</v>
      </c>
      <c r="L9" s="19">
        <f>'1 кв.'!R14-'2017 год'!T10</f>
        <v>-16</v>
      </c>
      <c r="M9" s="19">
        <f>'1 кв.'!S14-'2017 год'!U10</f>
        <v>3</v>
      </c>
      <c r="N9" s="19">
        <f>'1 кв.'!T14-'2017 год'!V10</f>
        <v>128</v>
      </c>
      <c r="O9" s="19">
        <f>'1 кв.'!U14-'2017 год'!W10</f>
        <v>22</v>
      </c>
      <c r="P9" s="19">
        <f>'1 кв.'!V14-'2017 год'!X10</f>
        <v>98</v>
      </c>
      <c r="Q9" s="19">
        <f>'1 кв.'!W14-'2017 год'!Y10</f>
        <v>132</v>
      </c>
      <c r="R9" s="19">
        <f>'1 кв.'!X14-'2017 год'!Z10</f>
        <v>111</v>
      </c>
      <c r="S9" s="19">
        <f>'1 кв.'!Y14-'2017 год'!AA10</f>
        <v>-344</v>
      </c>
      <c r="T9" s="19">
        <f>'1 кв.'!Z14-'2017 год'!AB10</f>
        <v>-50</v>
      </c>
    </row>
    <row r="10" spans="1:20" ht="15" customHeight="1">
      <c r="A10" s="14" t="s">
        <v>36</v>
      </c>
      <c r="B10" s="19">
        <f>'1 кв.'!D15-'2017 год'!J11</f>
        <v>35</v>
      </c>
      <c r="C10" s="19">
        <f>'1 кв.'!E15-'2017 год'!K11</f>
        <v>122</v>
      </c>
      <c r="D10" s="19">
        <f>'1 кв.'!F15-'2017 год'!L11</f>
        <v>16</v>
      </c>
      <c r="E10" s="19">
        <f>'1 кв.'!I16-'2017 год'!M11</f>
        <v>-310</v>
      </c>
      <c r="F10" s="19">
        <f>'1 кв.'!J15-'2017 год'!N11</f>
        <v>19</v>
      </c>
      <c r="G10" s="19">
        <f>'1 кв.'!M15-'2017 год'!O11</f>
        <v>77</v>
      </c>
      <c r="H10" s="19">
        <f>'1 кв.'!N15-'2017 год'!P11</f>
        <v>-7</v>
      </c>
      <c r="I10" s="19">
        <f>'1 кв.'!O15-'2017 год'!Q11</f>
        <v>94</v>
      </c>
      <c r="J10" s="19">
        <f>'1 кв.'!P15-'2017 год'!R11</f>
        <v>0</v>
      </c>
      <c r="K10" s="19">
        <f>'1 кв.'!Q15-'2017 год'!S11</f>
        <v>-6</v>
      </c>
      <c r="L10" s="19">
        <f>'1 кв.'!R15-'2017 год'!T11</f>
        <v>-4</v>
      </c>
      <c r="M10" s="19">
        <f>'1 кв.'!S15-'2017 год'!U11</f>
        <v>0</v>
      </c>
      <c r="N10" s="19">
        <f>'1 кв.'!T15-'2017 год'!V11</f>
        <v>53</v>
      </c>
      <c r="O10" s="19">
        <f>'1 кв.'!U15-'2017 год'!W11</f>
        <v>24</v>
      </c>
      <c r="P10" s="19">
        <f>'1 кв.'!V15-'2017 год'!X11</f>
        <v>-46</v>
      </c>
      <c r="Q10" s="19">
        <f>'1 кв.'!W15-'2017 год'!Y11</f>
        <v>36</v>
      </c>
      <c r="R10" s="19">
        <f>'1 кв.'!X15-'2017 год'!Z11</f>
        <v>10</v>
      </c>
      <c r="S10" s="19">
        <f>'1 кв.'!Y15-'2017 год'!AA11</f>
        <v>-203</v>
      </c>
      <c r="T10" s="19">
        <f>'1 кв.'!Z15-'2017 год'!AB11</f>
        <v>-83</v>
      </c>
    </row>
    <row r="11" spans="1:20" ht="15" customHeight="1">
      <c r="A11" s="14" t="s">
        <v>37</v>
      </c>
      <c r="B11" s="19">
        <f>'1 кв.'!D16-'2017 год'!J12</f>
        <v>-5</v>
      </c>
      <c r="C11" s="19">
        <f>'1 кв.'!E16-'2017 год'!K12</f>
        <v>-3</v>
      </c>
      <c r="D11" s="19">
        <f>'1 кв.'!F16-'2017 год'!L12</f>
        <v>19</v>
      </c>
      <c r="E11" s="19">
        <f>'1 кв.'!I17-'2017 год'!M12</f>
        <v>17</v>
      </c>
      <c r="F11" s="19">
        <f>'1 кв.'!J16-'2017 год'!N12</f>
        <v>-24</v>
      </c>
      <c r="G11" s="19">
        <f>'1 кв.'!M16-'2017 год'!O12</f>
        <v>-69</v>
      </c>
      <c r="H11" s="19">
        <f>'1 кв.'!N16-'2017 год'!P12</f>
        <v>-15</v>
      </c>
      <c r="I11" s="19">
        <f>'1 кв.'!O16-'2017 год'!Q12</f>
        <v>-50</v>
      </c>
      <c r="J11" s="19">
        <f>'1 кв.'!P16-'2017 год'!R12</f>
        <v>0</v>
      </c>
      <c r="K11" s="19">
        <f>'1 кв.'!Q16-'2017 год'!S12</f>
        <v>0</v>
      </c>
      <c r="L11" s="19">
        <f>'1 кв.'!R16-'2017 год'!T12</f>
        <v>-7</v>
      </c>
      <c r="M11" s="19">
        <f>'1 кв.'!S16-'2017 год'!U12</f>
        <v>3</v>
      </c>
      <c r="N11" s="19">
        <f>'1 кв.'!T16-'2017 год'!V12</f>
        <v>-63</v>
      </c>
      <c r="O11" s="19">
        <f>'1 кв.'!U16-'2017 год'!W12</f>
        <v>-6</v>
      </c>
      <c r="P11" s="19">
        <f>'1 кв.'!V16-'2017 год'!X12</f>
        <v>-17</v>
      </c>
      <c r="Q11" s="19">
        <f>'1 кв.'!W16-'2017 год'!Y12</f>
        <v>-21</v>
      </c>
      <c r="R11" s="19">
        <f>'1 кв.'!X16-'2017 год'!Z12</f>
        <v>-10</v>
      </c>
      <c r="S11" s="19">
        <f>'1 кв.'!Y16-'2017 год'!AA12</f>
        <v>181</v>
      </c>
      <c r="T11" s="19">
        <f>'1 кв.'!Z16-'2017 год'!AB12</f>
        <v>-2</v>
      </c>
    </row>
    <row r="12" spans="1:20" ht="15" customHeight="1">
      <c r="A12" s="13" t="s">
        <v>38</v>
      </c>
      <c r="B12" s="19">
        <f>'1 кв.'!D17-'2017 год'!J13</f>
        <v>-11</v>
      </c>
      <c r="C12" s="19">
        <f>'1 кв.'!E17-'2017 год'!K13</f>
        <v>-41</v>
      </c>
      <c r="D12" s="19">
        <f>'1 кв.'!F17-'2017 год'!L13</f>
        <v>8</v>
      </c>
      <c r="E12" s="19">
        <f>'1 кв.'!I18-'2017 год'!M13</f>
        <v>110</v>
      </c>
      <c r="F12" s="19">
        <f>'1 кв.'!J17-'2017 год'!N13</f>
        <v>-19</v>
      </c>
      <c r="G12" s="19">
        <f>'1 кв.'!M17-'2017 год'!O13</f>
        <v>-65</v>
      </c>
      <c r="H12" s="19">
        <f>'1 кв.'!N17-'2017 год'!P13</f>
        <v>-15</v>
      </c>
      <c r="I12" s="19">
        <f>'1 кв.'!O17-'2017 год'!Q13</f>
        <v>-34</v>
      </c>
      <c r="J12" s="19">
        <f>'1 кв.'!P17-'2017 год'!R13</f>
        <v>-14</v>
      </c>
      <c r="K12" s="19">
        <f>'1 кв.'!Q17-'2017 год'!S13</f>
        <v>-1</v>
      </c>
      <c r="L12" s="19">
        <f>'1 кв.'!R17-'2017 год'!T13</f>
        <v>-1</v>
      </c>
      <c r="M12" s="19">
        <f>'1 кв.'!S17-'2017 год'!U13</f>
        <v>0</v>
      </c>
      <c r="N12" s="19">
        <f>'1 кв.'!T17-'2017 год'!V13</f>
        <v>-57</v>
      </c>
      <c r="O12" s="19">
        <f>'1 кв.'!U17-'2017 год'!W13</f>
        <v>-8</v>
      </c>
      <c r="P12" s="19">
        <f>'1 кв.'!V17-'2017 год'!X13</f>
        <v>-11</v>
      </c>
      <c r="Q12" s="19">
        <f>'1 кв.'!W17-'2017 год'!Y13</f>
        <v>-5</v>
      </c>
      <c r="R12" s="19">
        <f>'1 кв.'!X17-'2017 год'!Z13</f>
        <v>-12</v>
      </c>
      <c r="S12" s="19">
        <f>'1 кв.'!Y17-'2017 год'!AA13</f>
        <v>-21</v>
      </c>
      <c r="T12" s="19">
        <f>'1 кв.'!Z17-'2017 год'!AB13</f>
        <v>10</v>
      </c>
    </row>
    <row r="13" spans="1:20" ht="15" customHeight="1">
      <c r="A13" s="14" t="s">
        <v>39</v>
      </c>
      <c r="B13" s="19">
        <f>'1 кв.'!D18-'2017 год'!J14</f>
        <v>36</v>
      </c>
      <c r="C13" s="19">
        <f>'1 кв.'!E18-'2017 год'!K14</f>
        <v>-6</v>
      </c>
      <c r="D13" s="19">
        <f>'1 кв.'!F18-'2017 год'!L14</f>
        <v>0</v>
      </c>
      <c r="E13" s="19">
        <f>'1 кв.'!I19-'2017 год'!M14</f>
        <v>70</v>
      </c>
      <c r="F13" s="19">
        <f>'1 кв.'!J18-'2017 год'!N14</f>
        <v>36</v>
      </c>
      <c r="G13" s="19">
        <f>'1 кв.'!M18-'2017 год'!O14</f>
        <v>-34</v>
      </c>
      <c r="H13" s="19">
        <f>'1 кв.'!N18-'2017 год'!P14</f>
        <v>-16</v>
      </c>
      <c r="I13" s="19">
        <f>'1 кв.'!O18-'2017 год'!Q14</f>
        <v>6</v>
      </c>
      <c r="J13" s="19">
        <f>'1 кв.'!P18-'2017 год'!R14</f>
        <v>-26</v>
      </c>
      <c r="K13" s="19">
        <f>'1 кв.'!Q18-'2017 год'!S14</f>
        <v>5</v>
      </c>
      <c r="L13" s="19">
        <f>'1 кв.'!R18-'2017 год'!T14</f>
        <v>-3</v>
      </c>
      <c r="M13" s="19">
        <f>'1 кв.'!S18-'2017 год'!U14</f>
        <v>0</v>
      </c>
      <c r="N13" s="19">
        <f>'1 кв.'!T18-'2017 год'!V14</f>
        <v>-36</v>
      </c>
      <c r="O13" s="19">
        <f>'1 кв.'!U18-'2017 год'!W14</f>
        <v>2</v>
      </c>
      <c r="P13" s="19">
        <f>'1 кв.'!V18-'2017 год'!X14</f>
        <v>-18</v>
      </c>
      <c r="Q13" s="19">
        <f>'1 кв.'!W18-'2017 год'!Y14</f>
        <v>-33</v>
      </c>
      <c r="R13" s="19">
        <f>'1 кв.'!X18-'2017 год'!Z14</f>
        <v>13</v>
      </c>
      <c r="S13" s="19">
        <f>'1 кв.'!Y18-'2017 год'!AA14</f>
        <v>-95</v>
      </c>
      <c r="T13" s="19">
        <f>'1 кв.'!Z18-'2017 год'!AB14</f>
        <v>20</v>
      </c>
    </row>
    <row r="14" spans="1:20" ht="15" customHeight="1">
      <c r="A14" s="14" t="s">
        <v>40</v>
      </c>
      <c r="B14" s="19">
        <f>'1 кв.'!D19-'2017 год'!J15</f>
        <v>9</v>
      </c>
      <c r="C14" s="19">
        <f>'1 кв.'!E19-'2017 год'!K15</f>
        <v>20</v>
      </c>
      <c r="D14" s="19">
        <f>'1 кв.'!F19-'2017 год'!L15</f>
        <v>21</v>
      </c>
      <c r="E14" s="19">
        <f>'1 кв.'!I20-'2017 год'!M15</f>
        <v>-68</v>
      </c>
      <c r="F14" s="19">
        <f>'1 кв.'!J19-'2017 год'!N15</f>
        <v>-12</v>
      </c>
      <c r="G14" s="19">
        <f>'1 кв.'!M19-'2017 год'!O15</f>
        <v>-34</v>
      </c>
      <c r="H14" s="19">
        <f>'1 кв.'!N19-'2017 год'!P15</f>
        <v>-7</v>
      </c>
      <c r="I14" s="19">
        <f>'1 кв.'!O19-'2017 год'!Q15</f>
        <v>-20</v>
      </c>
      <c r="J14" s="19">
        <f>'1 кв.'!P19-'2017 год'!R15</f>
        <v>0</v>
      </c>
      <c r="K14" s="19">
        <f>'1 кв.'!Q19-'2017 год'!S15</f>
        <v>2</v>
      </c>
      <c r="L14" s="19">
        <f>'1 кв.'!R19-'2017 год'!T15</f>
        <v>-2</v>
      </c>
      <c r="M14" s="19">
        <f>'1 кв.'!S19-'2017 год'!U15</f>
        <v>-7</v>
      </c>
      <c r="N14" s="19">
        <f>'1 кв.'!T19-'2017 год'!V15</f>
        <v>-44</v>
      </c>
      <c r="O14" s="19">
        <f>'1 кв.'!U19-'2017 год'!W15</f>
        <v>10</v>
      </c>
      <c r="P14" s="19">
        <f>'1 кв.'!V19-'2017 год'!X15</f>
        <v>-37</v>
      </c>
      <c r="Q14" s="19">
        <f>'1 кв.'!W19-'2017 год'!Y15</f>
        <v>-77</v>
      </c>
      <c r="R14" s="19">
        <f>'1 кв.'!X19-'2017 год'!Z15</f>
        <v>-138</v>
      </c>
      <c r="S14" s="19">
        <f>'1 кв.'!Y19-'2017 год'!AA15</f>
        <v>-104</v>
      </c>
      <c r="T14" s="19">
        <f>'1 кв.'!Z19-'2017 год'!AB15</f>
        <v>-13</v>
      </c>
    </row>
    <row r="15" spans="1:20" ht="15" customHeight="1">
      <c r="A15" s="14" t="s">
        <v>41</v>
      </c>
      <c r="B15" s="19">
        <f>'1 кв.'!D20-'2017 год'!J16</f>
        <v>4</v>
      </c>
      <c r="C15" s="19">
        <f>'1 кв.'!E20-'2017 год'!K16</f>
        <v>-2</v>
      </c>
      <c r="D15" s="19">
        <f>'1 кв.'!F20-'2017 год'!L16</f>
        <v>6</v>
      </c>
      <c r="E15" s="19">
        <f>'1 кв.'!I21-'2017 год'!M16</f>
        <v>40</v>
      </c>
      <c r="F15" s="19">
        <f>'1 кв.'!J20-'2017 год'!N16</f>
        <v>-2</v>
      </c>
      <c r="G15" s="19">
        <f>'1 кв.'!M20-'2017 год'!O16</f>
        <v>-15</v>
      </c>
      <c r="H15" s="19">
        <f>'1 кв.'!N20-'2017 год'!P16</f>
        <v>11</v>
      </c>
      <c r="I15" s="19">
        <f>'1 кв.'!O20-'2017 год'!Q16</f>
        <v>-13</v>
      </c>
      <c r="J15" s="19">
        <f>'1 кв.'!P20-'2017 год'!R16</f>
        <v>1</v>
      </c>
      <c r="K15" s="19">
        <f>'1 кв.'!Q20-'2017 год'!S16</f>
        <v>-8</v>
      </c>
      <c r="L15" s="19">
        <f>'1 кв.'!R20-'2017 год'!T16</f>
        <v>-6</v>
      </c>
      <c r="M15" s="19">
        <f>'1 кв.'!S20-'2017 год'!U16</f>
        <v>0</v>
      </c>
      <c r="N15" s="19">
        <f>'1 кв.'!T20-'2017 год'!V16</f>
        <v>-10</v>
      </c>
      <c r="O15" s="19">
        <f>'1 кв.'!U20-'2017 год'!W16</f>
        <v>-5</v>
      </c>
      <c r="P15" s="19">
        <f>'1 кв.'!V20-'2017 год'!X16</f>
        <v>-14</v>
      </c>
      <c r="Q15" s="19">
        <f>'1 кв.'!W20-'2017 год'!Y16</f>
        <v>-8</v>
      </c>
      <c r="R15" s="19">
        <f>'1 кв.'!X20-'2017 год'!Z16</f>
        <v>18</v>
      </c>
      <c r="S15" s="19">
        <f>'1 кв.'!Y20-'2017 год'!AA16</f>
        <v>-60</v>
      </c>
      <c r="T15" s="19">
        <f>'1 кв.'!Z20-'2017 год'!AB16</f>
        <v>-17</v>
      </c>
    </row>
    <row r="16" spans="1:20" ht="15" customHeight="1">
      <c r="A16" s="14" t="s">
        <v>42</v>
      </c>
      <c r="B16" s="19">
        <f>'1 кв.'!D21-'2017 год'!J17</f>
        <v>4</v>
      </c>
      <c r="C16" s="19">
        <f>'1 кв.'!E21-'2017 год'!K17</f>
        <v>12</v>
      </c>
      <c r="D16" s="19">
        <f>'1 кв.'!F21-'2017 год'!L17</f>
        <v>15</v>
      </c>
      <c r="E16" s="19">
        <f>'1 кв.'!I22-'2017 год'!M17</f>
        <v>321</v>
      </c>
      <c r="F16" s="19">
        <f>'1 кв.'!J21-'2017 год'!N17</f>
        <v>-11</v>
      </c>
      <c r="G16" s="19">
        <f>'1 кв.'!M21-'2017 год'!O17</f>
        <v>-34</v>
      </c>
      <c r="H16" s="19">
        <f>'1 кв.'!N21-'2017 год'!P17</f>
        <v>-20</v>
      </c>
      <c r="I16" s="19">
        <f>'1 кв.'!O21-'2017 год'!Q17</f>
        <v>-7</v>
      </c>
      <c r="J16" s="19">
        <f>'1 кв.'!P21-'2017 год'!R17</f>
        <v>-1</v>
      </c>
      <c r="K16" s="19">
        <f>'1 кв.'!Q21-'2017 год'!S17</f>
        <v>-6</v>
      </c>
      <c r="L16" s="19">
        <f>'1 кв.'!R21-'2017 год'!T17</f>
        <v>0</v>
      </c>
      <c r="M16" s="19">
        <f>'1 кв.'!S21-'2017 год'!U17</f>
        <v>0</v>
      </c>
      <c r="N16" s="19">
        <f>'1 кв.'!T21-'2017 год'!V17</f>
        <v>-56</v>
      </c>
      <c r="O16" s="19">
        <f>'1 кв.'!U21-'2017 год'!W17</f>
        <v>22</v>
      </c>
      <c r="P16" s="19">
        <f>'1 кв.'!V21-'2017 год'!X17</f>
        <v>-196</v>
      </c>
      <c r="Q16" s="19">
        <f>'1 кв.'!W21-'2017 год'!Y17</f>
        <v>-41</v>
      </c>
      <c r="R16" s="19">
        <f>'1 кв.'!X21-'2017 год'!Z17</f>
        <v>-9</v>
      </c>
      <c r="S16" s="19">
        <f>'1 кв.'!Y21-'2017 год'!AA17</f>
        <v>-83</v>
      </c>
      <c r="T16" s="19">
        <f>'1 кв.'!Z21-'2017 год'!AB17</f>
        <v>-6</v>
      </c>
    </row>
    <row r="17" spans="1:20" ht="15" customHeight="1">
      <c r="A17" s="14" t="s">
        <v>43</v>
      </c>
      <c r="B17" s="19">
        <f>'1 кв.'!D22-'2017 год'!J18</f>
        <v>63</v>
      </c>
      <c r="C17" s="19">
        <f>'1 кв.'!E22-'2017 год'!K18</f>
        <v>188</v>
      </c>
      <c r="D17" s="19">
        <f>'1 кв.'!F22-'2017 год'!L18</f>
        <v>34</v>
      </c>
      <c r="E17" s="19">
        <f>'1 кв.'!I23-'2017 год'!M18</f>
        <v>-21</v>
      </c>
      <c r="F17" s="19">
        <f>'1 кв.'!J22-'2017 год'!N18</f>
        <v>29</v>
      </c>
      <c r="G17" s="19">
        <f>'1 кв.'!M22-'2017 год'!O18</f>
        <v>87</v>
      </c>
      <c r="H17" s="19">
        <f>'1 кв.'!N22-'2017 год'!P18</f>
        <v>71</v>
      </c>
      <c r="I17" s="19">
        <f>'1 кв.'!O22-'2017 год'!Q18</f>
        <v>18</v>
      </c>
      <c r="J17" s="19">
        <f>'1 кв.'!P22-'2017 год'!R18</f>
        <v>17</v>
      </c>
      <c r="K17" s="19">
        <f>'1 кв.'!Q22-'2017 год'!S18</f>
        <v>-11</v>
      </c>
      <c r="L17" s="19">
        <f>'1 кв.'!R22-'2017 год'!T18</f>
        <v>-6</v>
      </c>
      <c r="M17" s="19">
        <f>'1 кв.'!S22-'2017 год'!U18</f>
        <v>-2</v>
      </c>
      <c r="N17" s="19">
        <f>'1 кв.'!T22-'2017 год'!V18</f>
        <v>74</v>
      </c>
      <c r="O17" s="19">
        <f>'1 кв.'!U22-'2017 год'!W18</f>
        <v>13</v>
      </c>
      <c r="P17" s="19">
        <f>'1 кв.'!V22-'2017 год'!X18</f>
        <v>-34</v>
      </c>
      <c r="Q17" s="19">
        <f>'1 кв.'!W22-'2017 год'!Y18</f>
        <v>47</v>
      </c>
      <c r="R17" s="19">
        <f>'1 кв.'!X22-'2017 год'!Z18</f>
        <v>-21</v>
      </c>
      <c r="S17" s="19">
        <f>'1 кв.'!Y22-'2017 год'!AA18</f>
        <v>-216</v>
      </c>
      <c r="T17" s="19">
        <f>'1 кв.'!Z22-'2017 год'!AB18</f>
        <v>-25</v>
      </c>
    </row>
    <row r="18" spans="1:20" ht="15" customHeight="1">
      <c r="A18" s="14" t="s">
        <v>44</v>
      </c>
      <c r="B18" s="19">
        <f>'1 кв.'!D23-'2017 год'!J19</f>
        <v>46</v>
      </c>
      <c r="C18" s="19">
        <f>'1 кв.'!E23-'2017 год'!K19</f>
        <v>138</v>
      </c>
      <c r="D18" s="19">
        <f>'1 кв.'!F23-'2017 год'!L19</f>
        <v>25</v>
      </c>
      <c r="E18" s="19">
        <f>'1 кв.'!I24-'2017 год'!M19</f>
        <v>-28</v>
      </c>
      <c r="F18" s="19">
        <f>'1 кв.'!J23-'2017 год'!N19</f>
        <v>21</v>
      </c>
      <c r="G18" s="19">
        <f>'1 кв.'!M23-'2017 год'!O19</f>
        <v>63</v>
      </c>
      <c r="H18" s="19">
        <f>'1 кв.'!N23-'2017 год'!P19</f>
        <v>-24</v>
      </c>
      <c r="I18" s="19">
        <f>'1 кв.'!O23-'2017 год'!Q19</f>
        <v>52</v>
      </c>
      <c r="J18" s="19">
        <f>'1 кв.'!P23-'2017 год'!R19</f>
        <v>50</v>
      </c>
      <c r="K18" s="19">
        <f>'1 кв.'!Q23-'2017 год'!S19</f>
        <v>-14</v>
      </c>
      <c r="L18" s="19">
        <f>'1 кв.'!R23-'2017 год'!T19</f>
        <v>4</v>
      </c>
      <c r="M18" s="19">
        <f>'1 кв.'!S23-'2017 год'!U19</f>
        <v>-5</v>
      </c>
      <c r="N18" s="19">
        <f>'1 кв.'!T23-'2017 год'!V19</f>
        <v>76</v>
      </c>
      <c r="O18" s="19">
        <f>'1 кв.'!U23-'2017 год'!W19</f>
        <v>-13</v>
      </c>
      <c r="P18" s="19">
        <f>'1 кв.'!V23-'2017 год'!X19</f>
        <v>-36</v>
      </c>
      <c r="Q18" s="19">
        <f>'1 кв.'!W23-'2017 год'!Y19</f>
        <v>34</v>
      </c>
      <c r="R18" s="19">
        <f>'1 кв.'!X23-'2017 год'!Z19</f>
        <v>22</v>
      </c>
      <c r="S18" s="19">
        <f>'1 кв.'!Y23-'2017 год'!AA19</f>
        <v>-348</v>
      </c>
      <c r="T18" s="19">
        <f>'1 кв.'!Z23-'2017 год'!AB19</f>
        <v>-23</v>
      </c>
    </row>
    <row r="19" spans="1:20" ht="15" customHeight="1">
      <c r="A19" s="14" t="s">
        <v>45</v>
      </c>
      <c r="B19" s="19">
        <f>'1 кв.'!D24-'2017 год'!J20</f>
        <v>23</v>
      </c>
      <c r="C19" s="19">
        <f>'1 кв.'!E24-'2017 год'!K20</f>
        <v>50</v>
      </c>
      <c r="D19" s="19">
        <f>'1 кв.'!F24-'2017 год'!L20</f>
        <v>23</v>
      </c>
      <c r="E19" s="19">
        <f>'1 кв.'!I25-'2017 год'!M20</f>
        <v>73</v>
      </c>
      <c r="F19" s="19">
        <f>'1 кв.'!J24-'2017 год'!N20</f>
        <v>0</v>
      </c>
      <c r="G19" s="19">
        <f>'1 кв.'!M24-'2017 год'!O20</f>
        <v>-27</v>
      </c>
      <c r="H19" s="19">
        <f>'1 кв.'!N24-'2017 год'!P20</f>
        <v>-2</v>
      </c>
      <c r="I19" s="19">
        <f>'1 кв.'!O24-'2017 год'!Q20</f>
        <v>-32</v>
      </c>
      <c r="J19" s="19">
        <f>'1 кв.'!P24-'2017 год'!R20</f>
        <v>0</v>
      </c>
      <c r="K19" s="19">
        <f>'1 кв.'!Q24-'2017 год'!S20</f>
        <v>7</v>
      </c>
      <c r="L19" s="19">
        <f>'1 кв.'!R24-'2017 год'!T20</f>
        <v>0</v>
      </c>
      <c r="M19" s="19">
        <f>'1 кв.'!S24-'2017 год'!U20</f>
        <v>0</v>
      </c>
      <c r="N19" s="19">
        <f>'1 кв.'!T24-'2017 год'!V20</f>
        <v>-9</v>
      </c>
      <c r="O19" s="19">
        <f>'1 кв.'!U24-'2017 год'!W20</f>
        <v>-18</v>
      </c>
      <c r="P19" s="19">
        <f>'1 кв.'!V24-'2017 год'!X20</f>
        <v>15</v>
      </c>
      <c r="Q19" s="19">
        <f>'1 кв.'!W24-'2017 год'!Y20</f>
        <v>-33</v>
      </c>
      <c r="R19" s="19">
        <f>'1 кв.'!X24-'2017 год'!Z20</f>
        <v>-2</v>
      </c>
      <c r="S19" s="19">
        <f>'1 кв.'!Y24-'2017 год'!AA20</f>
        <v>-170</v>
      </c>
      <c r="T19" s="19">
        <f>'1 кв.'!Z24-'2017 год'!AB20</f>
        <v>-15</v>
      </c>
    </row>
    <row r="20" spans="1:20" ht="15" customHeight="1">
      <c r="A20" s="14" t="s">
        <v>46</v>
      </c>
      <c r="B20" s="19">
        <f>'1 кв.'!D25-'2017 год'!J21</f>
        <v>-3</v>
      </c>
      <c r="C20" s="19">
        <f>'1 кв.'!E25-'2017 год'!K21</f>
        <v>-5</v>
      </c>
      <c r="D20" s="19">
        <f>'1 кв.'!F25-'2017 год'!L21</f>
        <v>7</v>
      </c>
      <c r="E20" s="19">
        <f>'1 кв.'!I26-'2017 год'!M21</f>
        <v>90</v>
      </c>
      <c r="F20" s="19">
        <f>'1 кв.'!J25-'2017 год'!N21</f>
        <v>-10</v>
      </c>
      <c r="G20" s="19">
        <f>'1 кв.'!M25-'2017 год'!O21</f>
        <v>-30</v>
      </c>
      <c r="H20" s="19">
        <f>'1 кв.'!N25-'2017 год'!P21</f>
        <v>-38</v>
      </c>
      <c r="I20" s="19">
        <f>'1 кв.'!O25-'2017 год'!Q21</f>
        <v>13</v>
      </c>
      <c r="J20" s="19">
        <f>'1 кв.'!P25-'2017 год'!R21</f>
        <v>4</v>
      </c>
      <c r="K20" s="19">
        <f>'1 кв.'!Q25-'2017 год'!S21</f>
        <v>-5</v>
      </c>
      <c r="L20" s="19">
        <f>'1 кв.'!R25-'2017 год'!T21</f>
        <v>-4</v>
      </c>
      <c r="M20" s="19">
        <f>'1 кв.'!S25-'2017 год'!U21</f>
        <v>0</v>
      </c>
      <c r="N20" s="19">
        <f>'1 кв.'!T25-'2017 год'!V21</f>
        <v>-26</v>
      </c>
      <c r="O20" s="19">
        <f>'1 кв.'!U25-'2017 год'!W21</f>
        <v>-4</v>
      </c>
      <c r="P20" s="19">
        <f>'1 кв.'!V25-'2017 год'!X21</f>
        <v>-21</v>
      </c>
      <c r="Q20" s="19">
        <f>'1 кв.'!W25-'2017 год'!Y21</f>
        <v>-14</v>
      </c>
      <c r="R20" s="19">
        <f>'1 кв.'!X25-'2017 год'!Z21</f>
        <v>-12</v>
      </c>
      <c r="S20" s="19">
        <f>'1 кв.'!Y25-'2017 год'!AA21</f>
        <v>-315</v>
      </c>
      <c r="T20" s="19">
        <f>'1 кв.'!Z25-'2017 год'!AB21</f>
        <v>-27</v>
      </c>
    </row>
    <row r="21" spans="1:20" ht="15" customHeight="1">
      <c r="A21" s="14" t="s">
        <v>47</v>
      </c>
      <c r="B21" s="19">
        <f>'1 кв.'!D26-'2017 год'!J22</f>
        <v>12</v>
      </c>
      <c r="C21" s="19">
        <f>'1 кв.'!E26-'2017 год'!K22</f>
        <v>91</v>
      </c>
      <c r="D21" s="19">
        <f>'1 кв.'!F26-'2017 год'!L22</f>
        <v>22</v>
      </c>
      <c r="E21" s="19">
        <f>'1 кв.'!I27-'2017 год'!M22</f>
        <v>-23</v>
      </c>
      <c r="F21" s="19">
        <f>'1 кв.'!J26-'2017 год'!N22</f>
        <v>-10</v>
      </c>
      <c r="G21" s="19">
        <f>'1 кв.'!M26-'2017 год'!O22</f>
        <v>-13</v>
      </c>
      <c r="H21" s="19">
        <f>'1 кв.'!N26-'2017 год'!P22</f>
        <v>-26</v>
      </c>
      <c r="I21" s="19">
        <f>'1 кв.'!O26-'2017 год'!Q22</f>
        <v>0</v>
      </c>
      <c r="J21" s="19">
        <f>'1 кв.'!P26-'2017 год'!R22</f>
        <v>2</v>
      </c>
      <c r="K21" s="19">
        <f>'1 кв.'!Q26-'2017 год'!S22</f>
        <v>8</v>
      </c>
      <c r="L21" s="19">
        <f>'1 кв.'!R26-'2017 год'!T22</f>
        <v>3</v>
      </c>
      <c r="M21" s="19">
        <f>'1 кв.'!S26-'2017 год'!U22</f>
        <v>0</v>
      </c>
      <c r="N21" s="19">
        <f>'1 кв.'!T26-'2017 год'!V22</f>
        <v>-26</v>
      </c>
      <c r="O21" s="19">
        <f>'1 кв.'!U26-'2017 год'!W22</f>
        <v>13</v>
      </c>
      <c r="P21" s="19">
        <f>'1 кв.'!V26-'2017 год'!X22</f>
        <v>-29</v>
      </c>
      <c r="Q21" s="19">
        <f>'1 кв.'!W26-'2017 год'!Y22</f>
        <v>-93</v>
      </c>
      <c r="R21" s="19">
        <f>'1 кв.'!X26-'2017 год'!Z22</f>
        <v>-5</v>
      </c>
      <c r="S21" s="19">
        <f>'1 кв.'!Y26-'2017 год'!AA22</f>
        <v>-133</v>
      </c>
      <c r="T21" s="19">
        <f>'1 кв.'!Z26-'2017 год'!AB22</f>
        <v>-6</v>
      </c>
    </row>
    <row r="22" spans="1:20" ht="15" customHeight="1">
      <c r="A22" s="14" t="s">
        <v>48</v>
      </c>
      <c r="B22" s="19">
        <f>'1 кв.'!D27-'2017 год'!J23</f>
        <v>-9</v>
      </c>
      <c r="C22" s="19">
        <f>'1 кв.'!E27-'2017 год'!K23</f>
        <v>-51</v>
      </c>
      <c r="D22" s="19">
        <f>'1 кв.'!F27-'2017 год'!L23</f>
        <v>-33</v>
      </c>
      <c r="E22" s="19">
        <f>'1 кв.'!I28-'2017 год'!M23</f>
        <v>-204</v>
      </c>
      <c r="F22" s="19">
        <f>'1 кв.'!J27-'2017 год'!N23</f>
        <v>24</v>
      </c>
      <c r="G22" s="19">
        <f>'1 кв.'!M27-'2017 год'!O23</f>
        <v>246</v>
      </c>
      <c r="H22" s="19">
        <f>'1 кв.'!N27-'2017 год'!P23</f>
        <v>17</v>
      </c>
      <c r="I22" s="19">
        <f>'1 кв.'!O27-'2017 год'!Q23</f>
        <v>208</v>
      </c>
      <c r="J22" s="19">
        <f>'1 кв.'!P27-'2017 год'!R23</f>
        <v>36</v>
      </c>
      <c r="K22" s="19">
        <f>'1 кв.'!Q27-'2017 год'!S23</f>
        <v>-19</v>
      </c>
      <c r="L22" s="19">
        <f>'1 кв.'!R27-'2017 год'!T23</f>
        <v>5</v>
      </c>
      <c r="M22" s="19">
        <f>'1 кв.'!S27-'2017 год'!U23</f>
        <v>-1</v>
      </c>
      <c r="N22" s="19">
        <f>'1 кв.'!T27-'2017 год'!V23</f>
        <v>255</v>
      </c>
      <c r="O22" s="19">
        <f>'1 кв.'!U27-'2017 год'!W23</f>
        <v>-9</v>
      </c>
      <c r="P22" s="19">
        <f>'1 кв.'!V27-'2017 год'!X23</f>
        <v>-71</v>
      </c>
      <c r="Q22" s="19">
        <f>'1 кв.'!W27-'2017 год'!Y23</f>
        <v>-2</v>
      </c>
      <c r="R22" s="19">
        <f>'1 кв.'!X27-'2017 год'!Z23</f>
        <v>25</v>
      </c>
      <c r="S22" s="19">
        <f>'1 кв.'!Y27-'2017 год'!AA23</f>
        <v>-175</v>
      </c>
      <c r="T22" s="19">
        <f>'1 кв.'!Z27-'2017 год'!AB23</f>
        <v>-11</v>
      </c>
    </row>
    <row r="23" spans="1:20" ht="15" customHeight="1">
      <c r="A23" s="14" t="s">
        <v>49</v>
      </c>
      <c r="B23" s="19">
        <f>'1 кв.'!D28-'2017 год'!J24</f>
        <v>56</v>
      </c>
      <c r="C23" s="19">
        <f>'1 кв.'!E28-'2017 год'!K24</f>
        <v>174</v>
      </c>
      <c r="D23" s="19">
        <f>'1 кв.'!F28-'2017 год'!L24</f>
        <v>28</v>
      </c>
      <c r="E23" s="19">
        <f>'1 кв.'!I29-'2017 год'!M24</f>
        <v>-32</v>
      </c>
      <c r="F23" s="19">
        <f>'1 кв.'!J28-'2017 год'!N24</f>
        <v>28</v>
      </c>
      <c r="G23" s="19">
        <f>'1 кв.'!M28-'2017 год'!O24</f>
        <v>88</v>
      </c>
      <c r="H23" s="19">
        <f>'1 кв.'!N28-'2017 год'!P24</f>
        <v>43</v>
      </c>
      <c r="I23" s="19">
        <f>'1 кв.'!O28-'2017 год'!Q24</f>
        <v>50</v>
      </c>
      <c r="J23" s="19">
        <f>'1 кв.'!P28-'2017 год'!R24</f>
        <v>-3</v>
      </c>
      <c r="K23" s="19">
        <f>'1 кв.'!Q28-'2017 год'!S24</f>
        <v>3</v>
      </c>
      <c r="L23" s="19">
        <f>'1 кв.'!R28-'2017 год'!T24</f>
        <v>-1</v>
      </c>
      <c r="M23" s="19">
        <f>'1 кв.'!S28-'2017 год'!U24</f>
        <v>-4</v>
      </c>
      <c r="N23" s="19">
        <f>'1 кв.'!T28-'2017 год'!V24</f>
        <v>63</v>
      </c>
      <c r="O23" s="19">
        <f>'1 кв.'!U28-'2017 год'!W24</f>
        <v>25</v>
      </c>
      <c r="P23" s="19">
        <f>'1 кв.'!V28-'2017 год'!X24</f>
        <v>32</v>
      </c>
      <c r="Q23" s="19">
        <f>'1 кв.'!W28-'2017 год'!Y24</f>
        <v>-46</v>
      </c>
      <c r="R23" s="19">
        <f>'1 кв.'!X28-'2017 год'!Z24</f>
        <v>-22</v>
      </c>
      <c r="S23" s="19">
        <f>'1 кв.'!Y28-'2017 год'!AA24</f>
        <v>-156</v>
      </c>
      <c r="T23" s="19">
        <f>'1 кв.'!Z28-'2017 год'!AB24</f>
        <v>-24</v>
      </c>
    </row>
    <row r="24" spans="1:20" ht="15" customHeight="1">
      <c r="A24" s="14" t="s">
        <v>50</v>
      </c>
      <c r="B24" s="19">
        <f>'1 кв.'!D29-'2017 год'!J25</f>
        <v>-2</v>
      </c>
      <c r="C24" s="19">
        <f>'1 кв.'!E29-'2017 год'!K25</f>
        <v>-8</v>
      </c>
      <c r="D24" s="19">
        <f>'1 кв.'!F29-'2017 год'!L25</f>
        <v>10</v>
      </c>
      <c r="E24" s="19">
        <f>'1 кв.'!I30-'2017 год'!M25</f>
        <v>201</v>
      </c>
      <c r="F24" s="19">
        <f>'1 кв.'!J29-'2017 год'!N25</f>
        <v>-12</v>
      </c>
      <c r="G24" s="19">
        <f>'1 кв.'!M29-'2017 год'!O25</f>
        <v>-36</v>
      </c>
      <c r="H24" s="19">
        <f>'1 кв.'!N29-'2017 год'!P25</f>
        <v>-25</v>
      </c>
      <c r="I24" s="19">
        <f>'1 кв.'!O29-'2017 год'!Q25</f>
        <v>-13</v>
      </c>
      <c r="J24" s="19">
        <f>'1 кв.'!P29-'2017 год'!R25</f>
        <v>-3</v>
      </c>
      <c r="K24" s="19">
        <f>'1 кв.'!Q29-'2017 год'!S25</f>
        <v>5</v>
      </c>
      <c r="L24" s="19">
        <f>'1 кв.'!R29-'2017 год'!T25</f>
        <v>1</v>
      </c>
      <c r="M24" s="19">
        <f>'1 кв.'!S29-'2017 год'!U25</f>
        <v>-1</v>
      </c>
      <c r="N24" s="19">
        <f>'1 кв.'!T29-'2017 год'!V25</f>
        <v>-49</v>
      </c>
      <c r="O24" s="19">
        <f>'1 кв.'!U29-'2017 год'!W25</f>
        <v>13</v>
      </c>
      <c r="P24" s="19">
        <f>'1 кв.'!V29-'2017 год'!X25</f>
        <v>-113</v>
      </c>
      <c r="Q24" s="19">
        <f>'1 кв.'!W29-'2017 год'!Y25</f>
        <v>-9</v>
      </c>
      <c r="R24" s="19">
        <f>'1 кв.'!X29-'2017 год'!Z25</f>
        <v>-24</v>
      </c>
      <c r="S24" s="19">
        <f>'1 кв.'!Y29-'2017 год'!AA25</f>
        <v>-40</v>
      </c>
      <c r="T24" s="19">
        <f>'1 кв.'!Z29-'2017 год'!AB25</f>
        <v>-2</v>
      </c>
    </row>
    <row r="25" spans="1:20" ht="15" customHeight="1">
      <c r="A25" s="14" t="s">
        <v>51</v>
      </c>
      <c r="B25" s="19">
        <f>'1 кв.'!D30-'2017 год'!J26</f>
        <v>14</v>
      </c>
      <c r="C25" s="19">
        <f>'1 кв.'!E30-'2017 год'!K26</f>
        <v>18</v>
      </c>
      <c r="D25" s="19">
        <f>'1 кв.'!F30-'2017 год'!L26</f>
        <v>12</v>
      </c>
      <c r="E25" s="19">
        <f>'1 кв.'!I31-'2017 год'!M26</f>
        <v>-148</v>
      </c>
      <c r="F25" s="19">
        <f>'1 кв.'!J30-'2017 год'!N26</f>
        <v>2</v>
      </c>
      <c r="G25" s="19">
        <f>'1 кв.'!M30-'2017 год'!O26</f>
        <v>-22</v>
      </c>
      <c r="H25" s="19">
        <f>'1 кв.'!N30-'2017 год'!P26</f>
        <v>45</v>
      </c>
      <c r="I25" s="19">
        <f>'1 кв.'!O30-'2017 год'!Q26</f>
        <v>-69</v>
      </c>
      <c r="J25" s="19">
        <f>'1 кв.'!P30-'2017 год'!R26</f>
        <v>-4</v>
      </c>
      <c r="K25" s="19">
        <f>'1 кв.'!Q30-'2017 год'!S26</f>
        <v>4</v>
      </c>
      <c r="L25" s="19">
        <f>'1 кв.'!R30-'2017 год'!T26</f>
        <v>1</v>
      </c>
      <c r="M25" s="19">
        <f>'1 кв.'!S30-'2017 год'!U26</f>
        <v>1</v>
      </c>
      <c r="N25" s="19">
        <f>'1 кв.'!T30-'2017 год'!V26</f>
        <v>-31</v>
      </c>
      <c r="O25" s="19">
        <f>'1 кв.'!U30-'2017 год'!W26</f>
        <v>9</v>
      </c>
      <c r="P25" s="19">
        <f>'1 кв.'!V30-'2017 год'!X26</f>
        <v>6</v>
      </c>
      <c r="Q25" s="19">
        <f>'1 кв.'!W30-'2017 год'!Y26</f>
        <v>-16</v>
      </c>
      <c r="R25" s="19">
        <f>'1 кв.'!X30-'2017 год'!Z26</f>
        <v>-41</v>
      </c>
      <c r="S25" s="19">
        <f>'1 кв.'!Y30-'2017 год'!AA26</f>
        <v>-118</v>
      </c>
      <c r="T25" s="19">
        <f>'1 кв.'!Z30-'2017 год'!AB26</f>
        <v>-28</v>
      </c>
    </row>
    <row r="26" spans="1:20" ht="15" customHeight="1">
      <c r="A26" s="14" t="s">
        <v>52</v>
      </c>
      <c r="B26" s="19">
        <f>'1 кв.'!D31-'2017 год'!J27</f>
        <v>-19</v>
      </c>
      <c r="C26" s="19">
        <f>'1 кв.'!E31-'2017 год'!K27</f>
        <v>-63</v>
      </c>
      <c r="D26" s="19">
        <f>'1 кв.'!F31-'2017 год'!L27</f>
        <v>-1</v>
      </c>
      <c r="E26" s="19">
        <f>'1 кв.'!I32-'2017 год'!M27</f>
        <v>4885</v>
      </c>
      <c r="F26" s="19">
        <f>'1 кв.'!J31-'2017 год'!N27</f>
        <v>-18</v>
      </c>
      <c r="G26" s="19">
        <f>'1 кв.'!M31-'2017 год'!O27</f>
        <v>-57</v>
      </c>
      <c r="H26" s="19">
        <f>'1 кв.'!N31-'2017 год'!P27</f>
        <v>-2</v>
      </c>
      <c r="I26" s="19">
        <f>'1 кв.'!O31-'2017 год'!Q27</f>
        <v>-30</v>
      </c>
      <c r="J26" s="19">
        <f>'1 кв.'!P31-'2017 год'!R27</f>
        <v>-4</v>
      </c>
      <c r="K26" s="19">
        <f>'1 кв.'!Q31-'2017 год'!S27</f>
        <v>-5</v>
      </c>
      <c r="L26" s="19">
        <f>'1 кв.'!R31-'2017 год'!T27</f>
        <v>-16</v>
      </c>
      <c r="M26" s="19">
        <f>'1 кв.'!S31-'2017 год'!U27</f>
        <v>0</v>
      </c>
      <c r="N26" s="19">
        <f>'1 кв.'!T31-'2017 год'!V27</f>
        <v>-30</v>
      </c>
      <c r="O26" s="19">
        <f>'1 кв.'!U31-'2017 год'!W27</f>
        <v>-27</v>
      </c>
      <c r="P26" s="19">
        <f>'1 кв.'!V31-'2017 год'!X27</f>
        <v>-624</v>
      </c>
      <c r="Q26" s="19">
        <f>'1 кв.'!W31-'2017 год'!Y27</f>
        <v>-5</v>
      </c>
      <c r="R26" s="19">
        <f>'1 кв.'!X31-'2017 год'!Z27</f>
        <v>-4</v>
      </c>
      <c r="S26" s="19">
        <f>'1 кв.'!Y31-'2017 год'!AA27</f>
        <v>-35</v>
      </c>
      <c r="T26" s="19">
        <f>'1 кв.'!Z31-'2017 год'!AB27</f>
        <v>-1</v>
      </c>
    </row>
    <row r="27" spans="1:20" ht="15" customHeight="1">
      <c r="A27" s="14" t="s">
        <v>53</v>
      </c>
      <c r="B27" s="19">
        <f>'1 кв.'!D32-'2017 год'!J28</f>
        <v>454</v>
      </c>
      <c r="C27" s="19">
        <f>'1 кв.'!E32-'2017 год'!K28</f>
        <v>1017</v>
      </c>
      <c r="D27" s="19">
        <f>'1 кв.'!F32-'2017 год'!L28</f>
        <v>356</v>
      </c>
      <c r="E27" s="19">
        <f>'1 кв.'!I33-'2017 год'!M28</f>
        <v>-3849</v>
      </c>
      <c r="F27" s="19">
        <f>'1 кв.'!J32-'2017 год'!N28</f>
        <v>98</v>
      </c>
      <c r="G27" s="19">
        <f>'1 кв.'!M32-'2017 год'!O28</f>
        <v>558</v>
      </c>
      <c r="H27" s="19">
        <f>'1 кв.'!N32-'2017 год'!P28</f>
        <v>92</v>
      </c>
      <c r="I27" s="19">
        <f>'1 кв.'!O32-'2017 год'!Q28</f>
        <v>347</v>
      </c>
      <c r="J27" s="19">
        <f>'1 кв.'!P32-'2017 год'!R28</f>
        <v>68</v>
      </c>
      <c r="K27" s="19">
        <f>'1 кв.'!Q32-'2017 год'!S28</f>
        <v>79</v>
      </c>
      <c r="L27" s="19">
        <f>'1 кв.'!R32-'2017 год'!T28</f>
        <v>-24</v>
      </c>
      <c r="M27" s="19">
        <f>'1 кв.'!S32-'2017 год'!U28</f>
        <v>-4</v>
      </c>
      <c r="N27" s="19">
        <f>'1 кв.'!T32-'2017 год'!V28</f>
        <v>514</v>
      </c>
      <c r="O27" s="19">
        <f>'1 кв.'!U32-'2017 год'!W28</f>
        <v>44</v>
      </c>
      <c r="P27" s="19">
        <f>'1 кв.'!V32-'2017 год'!X28</f>
        <v>272</v>
      </c>
      <c r="Q27" s="19">
        <f>'1 кв.'!W32-'2017 год'!Y28</f>
        <v>-272</v>
      </c>
      <c r="R27" s="19">
        <f>'1 кв.'!X32-'2017 год'!Z28</f>
        <v>-480</v>
      </c>
      <c r="S27" s="19">
        <f>'1 кв.'!Y32-'2017 год'!AA28</f>
        <v>-1498</v>
      </c>
      <c r="T27" s="19">
        <f>'1 кв.'!Z32-'2017 год'!AB28</f>
        <v>-768</v>
      </c>
    </row>
    <row r="28" spans="1:20" ht="15" customHeight="1">
      <c r="A28" s="14" t="s">
        <v>54</v>
      </c>
      <c r="B28" s="19">
        <f>'1 кв.'!D33-'2017 год'!J29</f>
        <v>28</v>
      </c>
      <c r="C28" s="19">
        <f>'1 кв.'!E33-'2017 год'!K29</f>
        <v>114</v>
      </c>
      <c r="D28" s="19">
        <f>'1 кв.'!F33-'2017 год'!L29</f>
        <v>32</v>
      </c>
      <c r="E28" s="19">
        <f>'1 кв.'!I34-'2017 год'!M29</f>
        <v>517</v>
      </c>
      <c r="F28" s="19">
        <f>'1 кв.'!J33-'2017 год'!N29</f>
        <v>-4</v>
      </c>
      <c r="G28" s="19">
        <f>'1 кв.'!M33-'2017 год'!O29</f>
        <v>7</v>
      </c>
      <c r="H28" s="19">
        <f>'1 кв.'!N33-'2017 год'!P29</f>
        <v>8</v>
      </c>
      <c r="I28" s="19">
        <f>'1 кв.'!O33-'2017 год'!Q29</f>
        <v>-13</v>
      </c>
      <c r="J28" s="19">
        <f>'1 кв.'!P33-'2017 год'!R29</f>
        <v>4</v>
      </c>
      <c r="K28" s="19">
        <f>'1 кв.'!Q33-'2017 год'!S29</f>
        <v>2</v>
      </c>
      <c r="L28" s="19">
        <f>'1 кв.'!R33-'2017 год'!T29</f>
        <v>6</v>
      </c>
      <c r="M28" s="19">
        <f>'1 кв.'!S33-'2017 год'!U29</f>
        <v>0</v>
      </c>
      <c r="N28" s="19">
        <f>'1 кв.'!T33-'2017 год'!V29</f>
        <v>-3</v>
      </c>
      <c r="O28" s="19">
        <f>'1 кв.'!U33-'2017 год'!W29</f>
        <v>10</v>
      </c>
      <c r="P28" s="19">
        <f>'1 кв.'!V33-'2017 год'!X29</f>
        <v>-99</v>
      </c>
      <c r="Q28" s="19">
        <f>'1 кв.'!W33-'2017 год'!Y29</f>
        <v>124</v>
      </c>
      <c r="R28" s="19">
        <f>'1 кв.'!X33-'2017 год'!Z29</f>
        <v>-114</v>
      </c>
      <c r="S28" s="19">
        <f>'1 кв.'!Y33-'2017 год'!AA29</f>
        <v>-195</v>
      </c>
      <c r="T28" s="19">
        <f>'1 кв.'!Z33-'2017 год'!AB29</f>
        <v>-52</v>
      </c>
    </row>
    <row r="29" spans="1:20" ht="15" customHeight="1">
      <c r="A29" s="14" t="s">
        <v>55</v>
      </c>
      <c r="B29" s="19">
        <f>'1 кв.'!D34-'2017 год'!J30</f>
        <v>-87</v>
      </c>
      <c r="C29" s="19">
        <f>'1 кв.'!E34-'2017 год'!K30</f>
        <v>-253</v>
      </c>
      <c r="D29" s="19">
        <f>'1 кв.'!F34-'2017 год'!L30</f>
        <v>-4</v>
      </c>
      <c r="E29" s="19">
        <f>'1 кв.'!I35-'2017 год'!M30</f>
        <v>-673</v>
      </c>
      <c r="F29" s="19">
        <f>'1 кв.'!J34-'2017 год'!N30</f>
        <v>-83</v>
      </c>
      <c r="G29" s="19">
        <f>'1 кв.'!M34-'2017 год'!O30</f>
        <v>-238</v>
      </c>
      <c r="H29" s="19">
        <f>'1 кв.'!N34-'2017 год'!P30</f>
        <v>-126</v>
      </c>
      <c r="I29" s="19">
        <f>'1 кв.'!O34-'2017 год'!Q30</f>
        <v>-68</v>
      </c>
      <c r="J29" s="19">
        <f>'1 кв.'!P34-'2017 год'!R30</f>
        <v>-20</v>
      </c>
      <c r="K29" s="19">
        <f>'1 кв.'!Q34-'2017 год'!S30</f>
        <v>-35</v>
      </c>
      <c r="L29" s="19">
        <f>'1 кв.'!R34-'2017 год'!T30</f>
        <v>-17</v>
      </c>
      <c r="M29" s="19">
        <f>'1 кв.'!S34-'2017 год'!U30</f>
        <v>28</v>
      </c>
      <c r="N29" s="19">
        <f>'1 кв.'!T34-'2017 год'!V30</f>
        <v>-182</v>
      </c>
      <c r="O29" s="19">
        <f>'1 кв.'!U34-'2017 год'!W30</f>
        <v>-56</v>
      </c>
      <c r="P29" s="19">
        <f>'1 кв.'!V34-'2017 год'!X30</f>
        <v>-87</v>
      </c>
      <c r="Q29" s="19">
        <f>'1 кв.'!W34-'2017 год'!Y30</f>
        <v>-359</v>
      </c>
      <c r="R29" s="19">
        <f>'1 кв.'!X34-'2017 год'!Z30</f>
        <v>-316</v>
      </c>
      <c r="S29" s="19">
        <f>'1 кв.'!Y34-'2017 год'!AA30</f>
        <v>-279</v>
      </c>
      <c r="T29" s="19">
        <f>'1 кв.'!Z34-'2017 год'!AB30</f>
        <v>-81</v>
      </c>
    </row>
    <row r="30" spans="1:20" ht="15" customHeight="1">
      <c r="A30" s="14" t="s">
        <v>56</v>
      </c>
      <c r="B30" s="19">
        <f>'1 кв.'!D35-'2017 год'!J31</f>
        <v>43</v>
      </c>
      <c r="C30" s="19">
        <f>'1 кв.'!E35-'2017 год'!K31</f>
        <v>155</v>
      </c>
      <c r="D30" s="19">
        <f>'1 кв.'!F35-'2017 год'!L31</f>
        <v>20</v>
      </c>
      <c r="E30" s="19">
        <f>'1 кв.'!I36-'2017 год'!M31</f>
        <v>216</v>
      </c>
      <c r="F30" s="19">
        <f>'1 кв.'!J35-'2017 год'!N31</f>
        <v>23</v>
      </c>
      <c r="G30" s="19">
        <f>'1 кв.'!M35-'2017 год'!O31</f>
        <v>92</v>
      </c>
      <c r="H30" s="19">
        <f>'1 кв.'!N35-'2017 год'!P31</f>
        <v>48</v>
      </c>
      <c r="I30" s="19">
        <f>'1 кв.'!O35-'2017 год'!Q31</f>
        <v>25</v>
      </c>
      <c r="J30" s="19">
        <f>'1 кв.'!P35-'2017 год'!R31</f>
        <v>6</v>
      </c>
      <c r="K30" s="19">
        <f>'1 кв.'!Q35-'2017 год'!S31</f>
        <v>2</v>
      </c>
      <c r="L30" s="19">
        <f>'1 кв.'!R35-'2017 год'!T31</f>
        <v>13</v>
      </c>
      <c r="M30" s="19">
        <f>'1 кв.'!S35-'2017 год'!U31</f>
        <v>-2</v>
      </c>
      <c r="N30" s="19">
        <f>'1 кв.'!T35-'2017 год'!V31</f>
        <v>73</v>
      </c>
      <c r="O30" s="19">
        <f>'1 кв.'!U35-'2017 год'!W31</f>
        <v>19</v>
      </c>
      <c r="P30" s="19">
        <f>'1 кв.'!V35-'2017 год'!X31</f>
        <v>43</v>
      </c>
      <c r="Q30" s="19">
        <f>'1 кв.'!W35-'2017 год'!Y31</f>
        <v>200</v>
      </c>
      <c r="R30" s="19">
        <f>'1 кв.'!X35-'2017 год'!Z31</f>
        <v>23</v>
      </c>
      <c r="S30" s="19">
        <f>'1 кв.'!Y35-'2017 год'!AA31</f>
        <v>-17</v>
      </c>
      <c r="T30" s="19">
        <f>'1 кв.'!Z35-'2017 год'!AB31</f>
        <v>-43</v>
      </c>
    </row>
    <row r="31" spans="1:20" ht="15" customHeight="1">
      <c r="A31" s="14" t="s">
        <v>57</v>
      </c>
      <c r="B31" s="19">
        <f>'1 кв.'!D36-'2017 год'!J32</f>
        <v>34</v>
      </c>
      <c r="C31" s="19">
        <f>'1 кв.'!E36-'2017 год'!K32</f>
        <v>118</v>
      </c>
      <c r="D31" s="19">
        <f>'1 кв.'!F36-'2017 год'!L32</f>
        <v>37</v>
      </c>
      <c r="E31" s="19">
        <f>'1 кв.'!I37-'2017 год'!M32</f>
        <v>12377</v>
      </c>
      <c r="F31" s="19">
        <f>'1 кв.'!J36-'2017 год'!N32</f>
        <v>-3</v>
      </c>
      <c r="G31" s="19">
        <f>'1 кв.'!M36-'2017 год'!O32</f>
        <v>6</v>
      </c>
      <c r="H31" s="19">
        <f>'1 кв.'!N36-'2017 год'!P32</f>
        <v>-5</v>
      </c>
      <c r="I31" s="19">
        <f>'1 кв.'!O36-'2017 год'!Q32</f>
        <v>-3</v>
      </c>
      <c r="J31" s="19">
        <f>'1 кв.'!P36-'2017 год'!R32</f>
        <v>43</v>
      </c>
      <c r="K31" s="19">
        <f>'1 кв.'!Q36-'2017 год'!S32</f>
        <v>-38</v>
      </c>
      <c r="L31" s="19">
        <f>'1 кв.'!R36-'2017 год'!T32</f>
        <v>12</v>
      </c>
      <c r="M31" s="19">
        <f>'1 кв.'!S36-'2017 год'!U32</f>
        <v>-3</v>
      </c>
      <c r="N31" s="19">
        <f>'1 кв.'!T36-'2017 год'!V32</f>
        <v>-12</v>
      </c>
      <c r="O31" s="19">
        <f>'1 кв.'!U36-'2017 год'!W32</f>
        <v>18</v>
      </c>
      <c r="P31" s="19">
        <f>'1 кв.'!V36-'2017 год'!X32</f>
        <v>-25</v>
      </c>
      <c r="Q31" s="19">
        <f>'1 кв.'!W36-'2017 год'!Y32</f>
        <v>42</v>
      </c>
      <c r="R31" s="19">
        <f>'1 кв.'!X36-'2017 год'!Z32</f>
        <v>65</v>
      </c>
      <c r="S31" s="19">
        <f>'1 кв.'!Y36-'2017 год'!AA32</f>
        <v>-297</v>
      </c>
      <c r="T31" s="19">
        <f>'1 кв.'!Z36-'2017 год'!AB32</f>
        <v>-43</v>
      </c>
    </row>
    <row r="32" spans="1:20" ht="15" customHeight="1">
      <c r="A32" s="7" t="s">
        <v>58</v>
      </c>
      <c r="B32" s="19">
        <f>'1 кв.'!D37-'2017 год'!J33</f>
        <v>928</v>
      </c>
      <c r="C32" s="19">
        <f>'1 кв.'!E37-'2017 год'!K33</f>
        <v>2498</v>
      </c>
      <c r="D32" s="19">
        <f>'1 кв.'!F37-'2017 год'!L33</f>
        <v>816</v>
      </c>
      <c r="E32" s="19">
        <f>'1 кв.'!I38-'2017 год'!M33</f>
        <v>-11079</v>
      </c>
      <c r="F32" s="19">
        <f>'1 кв.'!J37-'2017 год'!N33</f>
        <v>112</v>
      </c>
      <c r="G32" s="19">
        <f>'1 кв.'!M37-'2017 год'!O33</f>
        <v>763</v>
      </c>
      <c r="H32" s="19">
        <f>'1 кв.'!N37-'2017 год'!P33</f>
        <v>124</v>
      </c>
      <c r="I32" s="19">
        <f>'1 кв.'!O37-'2017 год'!Q33</f>
        <v>617</v>
      </c>
      <c r="J32" s="19">
        <f>'1 кв.'!P37-'2017 год'!R33</f>
        <v>129</v>
      </c>
      <c r="K32" s="19">
        <f>'1 кв.'!Q37-'2017 год'!S33</f>
        <v>-38</v>
      </c>
      <c r="L32" s="19">
        <f>'1 кв.'!R37-'2017 год'!T33</f>
        <v>-75</v>
      </c>
      <c r="M32" s="19">
        <f>'1 кв.'!S37-'2017 год'!U33</f>
        <v>6</v>
      </c>
      <c r="N32" s="19">
        <f>'1 кв.'!T37-'2017 год'!V33</f>
        <v>653</v>
      </c>
      <c r="O32" s="19">
        <f>'1 кв.'!U37-'2017 год'!W33</f>
        <v>110</v>
      </c>
      <c r="P32" s="19">
        <f>'1 кв.'!V37-'2017 год'!X33</f>
        <v>-1366</v>
      </c>
      <c r="Q32" s="19">
        <f>'1 кв.'!W37-'2017 год'!Y33</f>
        <v>-600</v>
      </c>
      <c r="R32" s="19">
        <f>'1 кв.'!X37-'2017 год'!Z33</f>
        <v>174</v>
      </c>
      <c r="S32" s="19">
        <f>'1 кв.'!Y37-'2017 год'!AA33</f>
        <v>-5662</v>
      </c>
      <c r="T32" s="19">
        <f>'1 кв.'!Z37-'2017 год'!AB33</f>
        <v>-1392</v>
      </c>
    </row>
  </sheetData>
  <pageMargins left="0.7" right="0.7" top="0.75" bottom="0.75" header="0.3" footer="0.3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B33"/>
  <sheetViews>
    <sheetView zoomScale="80" zoomScaleNormal="80" workbookViewId="0">
      <selection activeCell="J3" sqref="J3"/>
    </sheetView>
  </sheetViews>
  <sheetFormatPr defaultRowHeight="15"/>
  <cols>
    <col min="1" max="1" width="16.85546875" customWidth="1"/>
    <col min="2" max="30" width="7.7109375" customWidth="1"/>
  </cols>
  <sheetData>
    <row r="1" spans="1:28" ht="37.5" customHeight="1">
      <c r="A1" s="236" t="s">
        <v>61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</row>
    <row r="2" spans="1:28" ht="190.5" customHeight="1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59</v>
      </c>
      <c r="K2" s="4" t="s">
        <v>10</v>
      </c>
      <c r="L2" s="2" t="s">
        <v>11</v>
      </c>
      <c r="M2" s="1" t="s">
        <v>12</v>
      </c>
      <c r="N2" s="2" t="s">
        <v>13</v>
      </c>
      <c r="O2" s="1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2" t="s">
        <v>23</v>
      </c>
      <c r="Y2" s="2" t="s">
        <v>24</v>
      </c>
      <c r="Z2" s="1" t="s">
        <v>25</v>
      </c>
      <c r="AA2" s="1" t="s">
        <v>26</v>
      </c>
      <c r="AB2" s="1" t="s">
        <v>27</v>
      </c>
    </row>
    <row r="3" spans="1:28" ht="15" customHeight="1">
      <c r="A3" s="14" t="s">
        <v>28</v>
      </c>
      <c r="B3" s="15">
        <v>549</v>
      </c>
      <c r="C3" s="15">
        <v>560</v>
      </c>
      <c r="D3" s="15">
        <v>586</v>
      </c>
      <c r="E3" s="15">
        <v>631</v>
      </c>
      <c r="F3" s="15">
        <v>679</v>
      </c>
      <c r="G3" s="15">
        <v>714</v>
      </c>
      <c r="H3" s="16">
        <v>718</v>
      </c>
      <c r="I3" s="16">
        <v>732</v>
      </c>
      <c r="J3" s="8">
        <f>SUM(L3,N3)</f>
        <v>730</v>
      </c>
      <c r="K3" s="9">
        <f>SUM(M3,O3)</f>
        <v>2365</v>
      </c>
      <c r="L3" s="10">
        <v>103</v>
      </c>
      <c r="M3" s="11">
        <v>317</v>
      </c>
      <c r="N3" s="10">
        <v>627</v>
      </c>
      <c r="O3" s="9">
        <f>SUM(P3:U3)</f>
        <v>2048</v>
      </c>
      <c r="P3" s="12">
        <v>718</v>
      </c>
      <c r="Q3" s="12">
        <v>1075</v>
      </c>
      <c r="R3" s="11">
        <v>25</v>
      </c>
      <c r="S3" s="11">
        <v>138</v>
      </c>
      <c r="T3" s="11">
        <v>88</v>
      </c>
      <c r="U3" s="11">
        <v>4</v>
      </c>
      <c r="V3" s="11">
        <v>1913</v>
      </c>
      <c r="W3" s="9">
        <f>O3-V3</f>
        <v>135</v>
      </c>
      <c r="X3" s="12">
        <v>774</v>
      </c>
      <c r="Y3" s="12">
        <v>153</v>
      </c>
      <c r="Z3" s="11">
        <v>1123</v>
      </c>
      <c r="AA3" s="11">
        <v>443</v>
      </c>
      <c r="AB3" s="11">
        <v>27</v>
      </c>
    </row>
    <row r="4" spans="1:28" ht="15" customHeight="1">
      <c r="A4" s="14" t="s">
        <v>29</v>
      </c>
      <c r="B4" s="15">
        <v>473</v>
      </c>
      <c r="C4" s="15">
        <v>492</v>
      </c>
      <c r="D4" s="15">
        <v>558</v>
      </c>
      <c r="E4" s="15">
        <v>586</v>
      </c>
      <c r="F4" s="15">
        <v>600</v>
      </c>
      <c r="G4" s="15">
        <v>622</v>
      </c>
      <c r="H4" s="16">
        <v>644</v>
      </c>
      <c r="I4" s="16">
        <v>602</v>
      </c>
      <c r="J4" s="8">
        <f t="shared" ref="J4:K32" si="0">SUM(L4,N4)</f>
        <v>630</v>
      </c>
      <c r="K4" s="9">
        <f t="shared" si="0"/>
        <v>2054</v>
      </c>
      <c r="L4" s="10">
        <v>69</v>
      </c>
      <c r="M4" s="11">
        <v>214</v>
      </c>
      <c r="N4" s="10">
        <v>561</v>
      </c>
      <c r="O4" s="9">
        <f t="shared" ref="O4:O32" si="1">SUM(P4:U4)</f>
        <v>1840</v>
      </c>
      <c r="P4" s="12">
        <v>650</v>
      </c>
      <c r="Q4" s="12">
        <v>990</v>
      </c>
      <c r="R4" s="11">
        <v>41</v>
      </c>
      <c r="S4" s="11">
        <v>117</v>
      </c>
      <c r="T4" s="11">
        <v>41</v>
      </c>
      <c r="U4" s="11">
        <v>1</v>
      </c>
      <c r="V4" s="11">
        <v>1720</v>
      </c>
      <c r="W4" s="9">
        <f t="shared" ref="W4:W32" si="2">O4-V4</f>
        <v>120</v>
      </c>
      <c r="X4" s="12">
        <v>685</v>
      </c>
      <c r="Y4" s="12">
        <v>611</v>
      </c>
      <c r="Z4" s="11">
        <v>841</v>
      </c>
      <c r="AA4" s="11">
        <v>341</v>
      </c>
      <c r="AB4" s="11">
        <v>48</v>
      </c>
    </row>
    <row r="5" spans="1:28" ht="15" customHeight="1">
      <c r="A5" s="14" t="s">
        <v>30</v>
      </c>
      <c r="B5" s="15">
        <v>292</v>
      </c>
      <c r="C5" s="15">
        <v>338</v>
      </c>
      <c r="D5" s="15">
        <v>323</v>
      </c>
      <c r="E5" s="15">
        <v>338</v>
      </c>
      <c r="F5" s="15">
        <v>350</v>
      </c>
      <c r="G5" s="15">
        <v>375</v>
      </c>
      <c r="H5" s="16">
        <v>396</v>
      </c>
      <c r="I5" s="16">
        <v>412</v>
      </c>
      <c r="J5" s="8">
        <f t="shared" si="0"/>
        <v>393</v>
      </c>
      <c r="K5" s="9">
        <f t="shared" si="0"/>
        <v>1310</v>
      </c>
      <c r="L5" s="10">
        <v>32</v>
      </c>
      <c r="M5" s="11">
        <v>100</v>
      </c>
      <c r="N5" s="10">
        <v>361</v>
      </c>
      <c r="O5" s="9">
        <f t="shared" si="1"/>
        <v>1210</v>
      </c>
      <c r="P5" s="12">
        <v>467</v>
      </c>
      <c r="Q5" s="12">
        <v>626</v>
      </c>
      <c r="R5" s="11">
        <v>34</v>
      </c>
      <c r="S5" s="11">
        <v>61</v>
      </c>
      <c r="T5" s="11">
        <v>22</v>
      </c>
      <c r="U5" s="11">
        <v>0</v>
      </c>
      <c r="V5" s="11">
        <v>1137</v>
      </c>
      <c r="W5" s="9">
        <f>O5-V5</f>
        <v>73</v>
      </c>
      <c r="X5" s="12">
        <v>473</v>
      </c>
      <c r="Y5" s="12">
        <v>239</v>
      </c>
      <c r="Z5" s="11">
        <v>602</v>
      </c>
      <c r="AA5" s="11">
        <v>267</v>
      </c>
      <c r="AB5" s="11">
        <v>32</v>
      </c>
    </row>
    <row r="6" spans="1:28" ht="15" customHeight="1">
      <c r="A6" s="14" t="s">
        <v>31</v>
      </c>
      <c r="B6" s="15">
        <v>299</v>
      </c>
      <c r="C6" s="15">
        <v>337</v>
      </c>
      <c r="D6" s="15">
        <v>370</v>
      </c>
      <c r="E6" s="15">
        <v>371</v>
      </c>
      <c r="F6" s="15">
        <v>408</v>
      </c>
      <c r="G6" s="15">
        <v>440</v>
      </c>
      <c r="H6" s="16">
        <v>443</v>
      </c>
      <c r="I6" s="16">
        <v>463</v>
      </c>
      <c r="J6" s="8">
        <f t="shared" si="0"/>
        <v>493</v>
      </c>
      <c r="K6" s="9">
        <f t="shared" si="0"/>
        <v>1640</v>
      </c>
      <c r="L6" s="10">
        <v>53</v>
      </c>
      <c r="M6" s="11">
        <v>161</v>
      </c>
      <c r="N6" s="10">
        <v>440</v>
      </c>
      <c r="O6" s="9">
        <f t="shared" si="1"/>
        <v>1479</v>
      </c>
      <c r="P6" s="12">
        <v>566</v>
      </c>
      <c r="Q6" s="12">
        <v>793</v>
      </c>
      <c r="R6" s="11">
        <v>46</v>
      </c>
      <c r="S6" s="11">
        <v>52</v>
      </c>
      <c r="T6" s="11">
        <v>20</v>
      </c>
      <c r="U6" s="11">
        <v>2</v>
      </c>
      <c r="V6" s="11">
        <v>1423</v>
      </c>
      <c r="W6" s="9">
        <f t="shared" si="2"/>
        <v>56</v>
      </c>
      <c r="X6" s="12">
        <v>493</v>
      </c>
      <c r="Y6" s="12">
        <v>488</v>
      </c>
      <c r="Z6" s="11">
        <v>665</v>
      </c>
      <c r="AA6" s="11">
        <v>163</v>
      </c>
      <c r="AB6" s="11">
        <v>27</v>
      </c>
    </row>
    <row r="7" spans="1:28" ht="15" customHeight="1">
      <c r="A7" s="14" t="s">
        <v>32</v>
      </c>
      <c r="B7" s="15">
        <v>226</v>
      </c>
      <c r="C7" s="15">
        <v>258</v>
      </c>
      <c r="D7" s="15">
        <v>253</v>
      </c>
      <c r="E7" s="15">
        <v>251</v>
      </c>
      <c r="F7" s="15">
        <v>273</v>
      </c>
      <c r="G7" s="15">
        <v>301</v>
      </c>
      <c r="H7" s="16">
        <v>293</v>
      </c>
      <c r="I7" s="16">
        <v>306</v>
      </c>
      <c r="J7" s="8">
        <f t="shared" si="0"/>
        <v>303</v>
      </c>
      <c r="K7" s="9">
        <f t="shared" si="0"/>
        <v>941</v>
      </c>
      <c r="L7" s="10">
        <v>10</v>
      </c>
      <c r="M7" s="11">
        <v>30</v>
      </c>
      <c r="N7" s="10">
        <v>293</v>
      </c>
      <c r="O7" s="9">
        <f t="shared" si="1"/>
        <v>911</v>
      </c>
      <c r="P7" s="12">
        <v>303</v>
      </c>
      <c r="Q7" s="12">
        <v>508</v>
      </c>
      <c r="R7" s="11">
        <v>25</v>
      </c>
      <c r="S7" s="11">
        <v>39</v>
      </c>
      <c r="T7" s="11">
        <v>36</v>
      </c>
      <c r="U7" s="11">
        <v>0</v>
      </c>
      <c r="V7" s="11">
        <v>854</v>
      </c>
      <c r="W7" s="9">
        <f t="shared" si="2"/>
        <v>57</v>
      </c>
      <c r="X7" s="12">
        <v>323</v>
      </c>
      <c r="Y7" s="12">
        <v>240</v>
      </c>
      <c r="Z7" s="11">
        <v>412</v>
      </c>
      <c r="AA7" s="11">
        <v>150</v>
      </c>
      <c r="AB7" s="11">
        <v>4</v>
      </c>
    </row>
    <row r="8" spans="1:28" ht="15" customHeight="1">
      <c r="A8" s="14" t="s">
        <v>33</v>
      </c>
      <c r="B8" s="15">
        <v>171</v>
      </c>
      <c r="C8" s="15">
        <v>175</v>
      </c>
      <c r="D8" s="15">
        <v>183</v>
      </c>
      <c r="E8" s="15">
        <v>188</v>
      </c>
      <c r="F8" s="15">
        <v>205</v>
      </c>
      <c r="G8" s="15">
        <v>202</v>
      </c>
      <c r="H8" s="16">
        <v>205</v>
      </c>
      <c r="I8" s="16">
        <v>234</v>
      </c>
      <c r="J8" s="8">
        <f t="shared" si="0"/>
        <v>213</v>
      </c>
      <c r="K8" s="9">
        <f t="shared" si="0"/>
        <v>699</v>
      </c>
      <c r="L8" s="10">
        <v>34</v>
      </c>
      <c r="M8" s="11">
        <v>104</v>
      </c>
      <c r="N8" s="10">
        <v>179</v>
      </c>
      <c r="O8" s="9">
        <f t="shared" si="1"/>
        <v>595</v>
      </c>
      <c r="P8" s="12">
        <v>225</v>
      </c>
      <c r="Q8" s="12">
        <v>302</v>
      </c>
      <c r="R8" s="11">
        <v>1</v>
      </c>
      <c r="S8" s="11">
        <v>42</v>
      </c>
      <c r="T8" s="11">
        <v>18</v>
      </c>
      <c r="U8" s="11">
        <v>7</v>
      </c>
      <c r="V8" s="11">
        <v>560</v>
      </c>
      <c r="W8" s="9">
        <f t="shared" si="2"/>
        <v>35</v>
      </c>
      <c r="X8" s="12">
        <v>426</v>
      </c>
      <c r="Y8" s="12">
        <v>12</v>
      </c>
      <c r="Z8" s="11">
        <v>315</v>
      </c>
      <c r="AA8" s="11">
        <v>130</v>
      </c>
      <c r="AB8" s="11">
        <v>18</v>
      </c>
    </row>
    <row r="9" spans="1:28" ht="15" customHeight="1">
      <c r="A9" s="14" t="s">
        <v>34</v>
      </c>
      <c r="B9" s="15">
        <v>179</v>
      </c>
      <c r="C9" s="15">
        <v>201</v>
      </c>
      <c r="D9" s="15">
        <v>199</v>
      </c>
      <c r="E9" s="15">
        <v>208</v>
      </c>
      <c r="F9" s="15">
        <v>214</v>
      </c>
      <c r="G9" s="15">
        <v>224</v>
      </c>
      <c r="H9" s="16">
        <v>237</v>
      </c>
      <c r="I9" s="16">
        <v>249</v>
      </c>
      <c r="J9" s="8">
        <f t="shared" si="0"/>
        <v>255</v>
      </c>
      <c r="K9" s="9">
        <f t="shared" si="0"/>
        <v>831</v>
      </c>
      <c r="L9" s="10">
        <v>32</v>
      </c>
      <c r="M9" s="11">
        <v>99</v>
      </c>
      <c r="N9" s="10">
        <v>223</v>
      </c>
      <c r="O9" s="9">
        <f t="shared" si="1"/>
        <v>732</v>
      </c>
      <c r="P9" s="12">
        <v>274</v>
      </c>
      <c r="Q9" s="12">
        <v>377</v>
      </c>
      <c r="R9" s="11">
        <v>16</v>
      </c>
      <c r="S9" s="11">
        <v>45</v>
      </c>
      <c r="T9" s="11">
        <v>16</v>
      </c>
      <c r="U9" s="11">
        <v>4</v>
      </c>
      <c r="V9" s="11">
        <v>669</v>
      </c>
      <c r="W9" s="9">
        <f t="shared" si="2"/>
        <v>63</v>
      </c>
      <c r="X9" s="12">
        <v>293</v>
      </c>
      <c r="Y9" s="12">
        <v>29</v>
      </c>
      <c r="Z9" s="11">
        <v>309</v>
      </c>
      <c r="AA9" s="11">
        <v>156</v>
      </c>
      <c r="AB9" s="11">
        <v>20</v>
      </c>
    </row>
    <row r="10" spans="1:28" ht="15" customHeight="1">
      <c r="A10" s="14" t="s">
        <v>35</v>
      </c>
      <c r="B10" s="15">
        <v>761</v>
      </c>
      <c r="C10" s="15">
        <v>622</v>
      </c>
      <c r="D10" s="15">
        <v>686</v>
      </c>
      <c r="E10" s="15">
        <v>810</v>
      </c>
      <c r="F10" s="20">
        <v>905</v>
      </c>
      <c r="G10" s="20">
        <v>1008</v>
      </c>
      <c r="H10" s="21">
        <v>1165</v>
      </c>
      <c r="I10" s="21">
        <v>1269</v>
      </c>
      <c r="J10" s="22">
        <f t="shared" si="0"/>
        <v>1378</v>
      </c>
      <c r="K10" s="23">
        <f t="shared" si="0"/>
        <v>4492</v>
      </c>
      <c r="L10" s="26">
        <v>156</v>
      </c>
      <c r="M10" s="24">
        <v>499</v>
      </c>
      <c r="N10" s="26">
        <v>1222</v>
      </c>
      <c r="O10" s="23">
        <f t="shared" si="1"/>
        <v>3993</v>
      </c>
      <c r="P10" s="26">
        <v>1720</v>
      </c>
      <c r="Q10" s="26">
        <v>1981</v>
      </c>
      <c r="R10" s="26">
        <v>0</v>
      </c>
      <c r="S10" s="26">
        <v>205</v>
      </c>
      <c r="T10" s="26">
        <v>83</v>
      </c>
      <c r="U10" s="26">
        <v>4</v>
      </c>
      <c r="V10" s="26">
        <v>3732</v>
      </c>
      <c r="W10" s="23">
        <f t="shared" si="2"/>
        <v>261</v>
      </c>
      <c r="X10" s="25">
        <v>1428</v>
      </c>
      <c r="Y10" s="25">
        <v>1340</v>
      </c>
      <c r="Z10" s="24">
        <v>1617</v>
      </c>
      <c r="AA10" s="24">
        <v>708</v>
      </c>
      <c r="AB10" s="24">
        <v>102</v>
      </c>
    </row>
    <row r="11" spans="1:28" ht="15" customHeight="1">
      <c r="A11" s="14" t="s">
        <v>36</v>
      </c>
      <c r="B11" s="15">
        <v>312</v>
      </c>
      <c r="C11" s="15">
        <v>428</v>
      </c>
      <c r="D11" s="15">
        <v>383</v>
      </c>
      <c r="E11" s="15">
        <v>444</v>
      </c>
      <c r="F11" s="15">
        <v>447</v>
      </c>
      <c r="G11" s="15">
        <v>557</v>
      </c>
      <c r="H11" s="16">
        <v>643</v>
      </c>
      <c r="I11" s="16">
        <v>672</v>
      </c>
      <c r="J11" s="8">
        <f t="shared" si="0"/>
        <v>703</v>
      </c>
      <c r="K11" s="9">
        <f t="shared" si="0"/>
        <v>2260</v>
      </c>
      <c r="L11" s="10">
        <v>142</v>
      </c>
      <c r="M11" s="11">
        <v>443</v>
      </c>
      <c r="N11" s="10">
        <v>561</v>
      </c>
      <c r="O11" s="9">
        <f t="shared" si="1"/>
        <v>1817</v>
      </c>
      <c r="P11" s="12">
        <v>812</v>
      </c>
      <c r="Q11" s="12">
        <v>853</v>
      </c>
      <c r="R11" s="11">
        <v>0</v>
      </c>
      <c r="S11" s="11">
        <v>105</v>
      </c>
      <c r="T11" s="11">
        <v>47</v>
      </c>
      <c r="U11" s="11">
        <v>0</v>
      </c>
      <c r="V11" s="11">
        <v>1720</v>
      </c>
      <c r="W11" s="9">
        <f t="shared" si="2"/>
        <v>97</v>
      </c>
      <c r="X11" s="12">
        <v>805</v>
      </c>
      <c r="Y11" s="12">
        <v>470</v>
      </c>
      <c r="Z11" s="11">
        <v>854</v>
      </c>
      <c r="AA11" s="11">
        <v>348</v>
      </c>
      <c r="AB11" s="11">
        <v>115</v>
      </c>
    </row>
    <row r="12" spans="1:28" ht="15" customHeight="1">
      <c r="A12" s="14" t="s">
        <v>37</v>
      </c>
      <c r="B12" s="15">
        <v>155</v>
      </c>
      <c r="C12" s="15">
        <v>154</v>
      </c>
      <c r="D12" s="15">
        <v>178</v>
      </c>
      <c r="E12" s="15">
        <v>191</v>
      </c>
      <c r="F12" s="15">
        <v>196</v>
      </c>
      <c r="G12" s="15">
        <v>221</v>
      </c>
      <c r="H12" s="16">
        <v>260</v>
      </c>
      <c r="I12" s="16">
        <v>267</v>
      </c>
      <c r="J12" s="8">
        <f t="shared" si="0"/>
        <v>278</v>
      </c>
      <c r="K12" s="9">
        <f t="shared" si="0"/>
        <v>929</v>
      </c>
      <c r="L12" s="10">
        <v>22</v>
      </c>
      <c r="M12" s="11">
        <v>67</v>
      </c>
      <c r="N12" s="10">
        <v>256</v>
      </c>
      <c r="O12" s="9">
        <f t="shared" si="1"/>
        <v>862</v>
      </c>
      <c r="P12" s="12">
        <v>317</v>
      </c>
      <c r="Q12" s="12">
        <v>463</v>
      </c>
      <c r="R12" s="11">
        <v>0</v>
      </c>
      <c r="S12" s="11">
        <v>62</v>
      </c>
      <c r="T12" s="11">
        <v>17</v>
      </c>
      <c r="U12" s="11">
        <v>3</v>
      </c>
      <c r="V12" s="11">
        <v>809</v>
      </c>
      <c r="W12" s="9">
        <f t="shared" si="2"/>
        <v>53</v>
      </c>
      <c r="X12" s="12">
        <v>261</v>
      </c>
      <c r="Y12" s="12">
        <v>61</v>
      </c>
      <c r="Z12" s="11">
        <v>394</v>
      </c>
      <c r="AA12" s="11">
        <v>158</v>
      </c>
      <c r="AB12" s="11">
        <v>14</v>
      </c>
    </row>
    <row r="13" spans="1:28" ht="15" customHeight="1">
      <c r="A13" s="13" t="s">
        <v>38</v>
      </c>
      <c r="B13" s="15">
        <v>151</v>
      </c>
      <c r="C13" s="15">
        <v>171</v>
      </c>
      <c r="D13" s="15">
        <v>171</v>
      </c>
      <c r="E13" s="15">
        <v>205</v>
      </c>
      <c r="F13" s="15">
        <v>212</v>
      </c>
      <c r="G13" s="15">
        <v>212</v>
      </c>
      <c r="H13" s="16">
        <v>220</v>
      </c>
      <c r="I13" s="16">
        <v>244</v>
      </c>
      <c r="J13" s="8">
        <f t="shared" si="0"/>
        <v>244</v>
      </c>
      <c r="K13" s="9">
        <f t="shared" si="0"/>
        <v>784</v>
      </c>
      <c r="L13" s="10">
        <v>19</v>
      </c>
      <c r="M13" s="11">
        <v>60</v>
      </c>
      <c r="N13" s="10">
        <v>225</v>
      </c>
      <c r="O13" s="9">
        <f t="shared" si="1"/>
        <v>724</v>
      </c>
      <c r="P13" s="12">
        <v>252</v>
      </c>
      <c r="Q13" s="12">
        <v>398</v>
      </c>
      <c r="R13" s="11">
        <v>24</v>
      </c>
      <c r="S13" s="11">
        <v>33</v>
      </c>
      <c r="T13" s="11">
        <v>17</v>
      </c>
      <c r="U13" s="11">
        <v>0</v>
      </c>
      <c r="V13" s="11">
        <v>650</v>
      </c>
      <c r="W13" s="9">
        <f t="shared" si="2"/>
        <v>74</v>
      </c>
      <c r="X13" s="12">
        <v>244</v>
      </c>
      <c r="Y13" s="12">
        <v>22</v>
      </c>
      <c r="Z13" s="11">
        <v>347</v>
      </c>
      <c r="AA13" s="11">
        <v>103</v>
      </c>
      <c r="AB13" s="11">
        <v>7</v>
      </c>
    </row>
    <row r="14" spans="1:28" ht="15" customHeight="1">
      <c r="A14" s="14" t="s">
        <v>39</v>
      </c>
      <c r="B14" s="15">
        <v>334</v>
      </c>
      <c r="C14" s="15">
        <v>338</v>
      </c>
      <c r="D14" s="15">
        <v>372</v>
      </c>
      <c r="E14" s="15">
        <v>388</v>
      </c>
      <c r="F14" s="15">
        <v>449</v>
      </c>
      <c r="G14" s="15">
        <v>455</v>
      </c>
      <c r="H14" s="16">
        <v>511</v>
      </c>
      <c r="I14" s="16">
        <v>472</v>
      </c>
      <c r="J14" s="8">
        <f t="shared" si="0"/>
        <v>454</v>
      </c>
      <c r="K14" s="9">
        <f t="shared" si="0"/>
        <v>1611</v>
      </c>
      <c r="L14" s="10">
        <v>50</v>
      </c>
      <c r="M14" s="11">
        <v>142</v>
      </c>
      <c r="N14" s="10">
        <v>404</v>
      </c>
      <c r="O14" s="9">
        <f t="shared" si="1"/>
        <v>1469</v>
      </c>
      <c r="P14" s="12">
        <v>578</v>
      </c>
      <c r="Q14" s="12">
        <v>757</v>
      </c>
      <c r="R14" s="11">
        <v>39</v>
      </c>
      <c r="S14" s="11">
        <v>50</v>
      </c>
      <c r="T14" s="11">
        <v>45</v>
      </c>
      <c r="U14" s="11">
        <v>0</v>
      </c>
      <c r="V14" s="11">
        <v>1374</v>
      </c>
      <c r="W14" s="9">
        <f t="shared" si="2"/>
        <v>95</v>
      </c>
      <c r="X14" s="12">
        <v>488</v>
      </c>
      <c r="Y14" s="12">
        <v>83</v>
      </c>
      <c r="Z14" s="11">
        <v>631</v>
      </c>
      <c r="AA14" s="11">
        <v>258</v>
      </c>
      <c r="AB14" s="11">
        <v>10</v>
      </c>
    </row>
    <row r="15" spans="1:28" ht="15" customHeight="1">
      <c r="A15" s="14" t="s">
        <v>40</v>
      </c>
      <c r="B15" s="15">
        <v>270</v>
      </c>
      <c r="C15" s="15">
        <v>292</v>
      </c>
      <c r="D15" s="15">
        <v>281</v>
      </c>
      <c r="E15" s="15">
        <v>321</v>
      </c>
      <c r="F15" s="15">
        <v>279</v>
      </c>
      <c r="G15" s="15">
        <v>270</v>
      </c>
      <c r="H15" s="16">
        <v>287</v>
      </c>
      <c r="I15" s="16">
        <v>282</v>
      </c>
      <c r="J15" s="8">
        <f t="shared" si="0"/>
        <v>285</v>
      </c>
      <c r="K15" s="9">
        <f t="shared" si="0"/>
        <v>943</v>
      </c>
      <c r="L15" s="10">
        <v>51</v>
      </c>
      <c r="M15" s="11">
        <v>158</v>
      </c>
      <c r="N15" s="10">
        <v>234</v>
      </c>
      <c r="O15" s="9">
        <f t="shared" si="1"/>
        <v>785</v>
      </c>
      <c r="P15" s="12">
        <v>270</v>
      </c>
      <c r="Q15" s="12">
        <v>427</v>
      </c>
      <c r="R15" s="11">
        <v>0</v>
      </c>
      <c r="S15" s="11">
        <v>68</v>
      </c>
      <c r="T15" s="11">
        <v>13</v>
      </c>
      <c r="U15" s="11">
        <v>7</v>
      </c>
      <c r="V15" s="11">
        <v>750</v>
      </c>
      <c r="W15" s="9">
        <f t="shared" si="2"/>
        <v>35</v>
      </c>
      <c r="X15" s="12">
        <v>349</v>
      </c>
      <c r="Y15" s="12">
        <v>199</v>
      </c>
      <c r="Z15" s="11">
        <v>520</v>
      </c>
      <c r="AA15" s="11">
        <v>181</v>
      </c>
      <c r="AB15" s="11">
        <v>35</v>
      </c>
    </row>
    <row r="16" spans="1:28" ht="15" customHeight="1">
      <c r="A16" s="14" t="s">
        <v>41</v>
      </c>
      <c r="B16" s="15">
        <v>210</v>
      </c>
      <c r="C16" s="15">
        <v>194</v>
      </c>
      <c r="D16" s="15">
        <v>176</v>
      </c>
      <c r="E16" s="15">
        <v>192</v>
      </c>
      <c r="F16" s="15">
        <v>186</v>
      </c>
      <c r="G16" s="15">
        <v>191</v>
      </c>
      <c r="H16" s="16">
        <v>203</v>
      </c>
      <c r="I16" s="16">
        <v>202</v>
      </c>
      <c r="J16" s="8">
        <f t="shared" si="0"/>
        <v>209</v>
      </c>
      <c r="K16" s="9">
        <f t="shared" si="0"/>
        <v>696</v>
      </c>
      <c r="L16" s="10">
        <v>21</v>
      </c>
      <c r="M16" s="11">
        <v>77</v>
      </c>
      <c r="N16" s="10">
        <v>188</v>
      </c>
      <c r="O16" s="9">
        <f t="shared" si="1"/>
        <v>619</v>
      </c>
      <c r="P16" s="12">
        <v>232</v>
      </c>
      <c r="Q16" s="12">
        <v>323</v>
      </c>
      <c r="R16" s="11">
        <v>15</v>
      </c>
      <c r="S16" s="11">
        <v>30</v>
      </c>
      <c r="T16" s="11">
        <v>18</v>
      </c>
      <c r="U16" s="11">
        <v>1</v>
      </c>
      <c r="V16" s="11">
        <v>577</v>
      </c>
      <c r="W16" s="9">
        <f t="shared" si="2"/>
        <v>42</v>
      </c>
      <c r="X16" s="12">
        <v>237</v>
      </c>
      <c r="Y16" s="12">
        <v>39</v>
      </c>
      <c r="Z16" s="11">
        <v>323</v>
      </c>
      <c r="AA16" s="11">
        <v>124</v>
      </c>
      <c r="AB16" s="11">
        <v>21</v>
      </c>
    </row>
    <row r="17" spans="1:28" ht="15" customHeight="1">
      <c r="A17" s="14" t="s">
        <v>42</v>
      </c>
      <c r="B17" s="15">
        <v>160</v>
      </c>
      <c r="C17" s="15">
        <v>169</v>
      </c>
      <c r="D17" s="15">
        <v>173</v>
      </c>
      <c r="E17" s="15">
        <v>171</v>
      </c>
      <c r="F17" s="15">
        <v>183</v>
      </c>
      <c r="G17" s="15">
        <v>196</v>
      </c>
      <c r="H17" s="16">
        <v>205</v>
      </c>
      <c r="I17" s="16">
        <v>227</v>
      </c>
      <c r="J17" s="8">
        <f t="shared" si="0"/>
        <v>208</v>
      </c>
      <c r="K17" s="9">
        <f t="shared" si="0"/>
        <v>672</v>
      </c>
      <c r="L17" s="10">
        <v>23</v>
      </c>
      <c r="M17" s="11">
        <v>71</v>
      </c>
      <c r="N17" s="10">
        <v>185</v>
      </c>
      <c r="O17" s="9">
        <f t="shared" si="1"/>
        <v>601</v>
      </c>
      <c r="P17" s="12">
        <v>222</v>
      </c>
      <c r="Q17" s="12">
        <v>316</v>
      </c>
      <c r="R17" s="11">
        <v>1</v>
      </c>
      <c r="S17" s="11">
        <v>39</v>
      </c>
      <c r="T17" s="11">
        <v>23</v>
      </c>
      <c r="U17" s="11">
        <v>0</v>
      </c>
      <c r="V17" s="11">
        <v>559</v>
      </c>
      <c r="W17" s="9">
        <f t="shared" si="2"/>
        <v>42</v>
      </c>
      <c r="X17" s="12">
        <v>356</v>
      </c>
      <c r="Y17" s="12">
        <v>55</v>
      </c>
      <c r="Z17" s="11">
        <v>293</v>
      </c>
      <c r="AA17" s="11">
        <v>124</v>
      </c>
      <c r="AB17" s="11">
        <v>16</v>
      </c>
    </row>
    <row r="18" spans="1:28" ht="15" customHeight="1">
      <c r="A18" s="14" t="s">
        <v>43</v>
      </c>
      <c r="B18" s="15">
        <v>530</v>
      </c>
      <c r="C18" s="15">
        <v>621</v>
      </c>
      <c r="D18" s="15">
        <v>646</v>
      </c>
      <c r="E18" s="15">
        <v>670</v>
      </c>
      <c r="F18" s="15">
        <v>701</v>
      </c>
      <c r="G18" s="15">
        <v>767</v>
      </c>
      <c r="H18" s="16">
        <v>761</v>
      </c>
      <c r="I18" s="16">
        <v>766</v>
      </c>
      <c r="J18" s="8">
        <f t="shared" si="0"/>
        <v>777</v>
      </c>
      <c r="K18" s="9">
        <f t="shared" si="0"/>
        <v>2501</v>
      </c>
      <c r="L18" s="10">
        <v>94</v>
      </c>
      <c r="M18" s="11">
        <v>291</v>
      </c>
      <c r="N18" s="10">
        <v>683</v>
      </c>
      <c r="O18" s="9">
        <f t="shared" si="1"/>
        <v>2210</v>
      </c>
      <c r="P18" s="12">
        <v>819</v>
      </c>
      <c r="Q18" s="12">
        <v>1158</v>
      </c>
      <c r="R18" s="11">
        <v>55</v>
      </c>
      <c r="S18" s="11">
        <v>100</v>
      </c>
      <c r="T18" s="11">
        <v>73</v>
      </c>
      <c r="U18" s="11">
        <v>5</v>
      </c>
      <c r="V18" s="11">
        <v>2085</v>
      </c>
      <c r="W18" s="9">
        <f t="shared" si="2"/>
        <v>125</v>
      </c>
      <c r="X18" s="12">
        <v>897</v>
      </c>
      <c r="Y18" s="12">
        <v>215</v>
      </c>
      <c r="Z18" s="11">
        <v>1128</v>
      </c>
      <c r="AA18" s="11">
        <v>575</v>
      </c>
      <c r="AB18" s="11">
        <v>68</v>
      </c>
    </row>
    <row r="19" spans="1:28" ht="15" customHeight="1">
      <c r="A19" s="14" t="s">
        <v>44</v>
      </c>
      <c r="B19" s="17">
        <v>440</v>
      </c>
      <c r="C19" s="17">
        <v>433</v>
      </c>
      <c r="D19" s="17">
        <v>470</v>
      </c>
      <c r="E19" s="17">
        <v>528</v>
      </c>
      <c r="F19" s="17">
        <v>541</v>
      </c>
      <c r="G19" s="17">
        <v>570</v>
      </c>
      <c r="H19" s="18">
        <v>599</v>
      </c>
      <c r="I19" s="16">
        <v>601</v>
      </c>
      <c r="J19" s="8">
        <f t="shared" si="0"/>
        <v>640</v>
      </c>
      <c r="K19" s="9">
        <f t="shared" si="0"/>
        <v>2141</v>
      </c>
      <c r="L19" s="10">
        <v>62</v>
      </c>
      <c r="M19" s="11">
        <v>195</v>
      </c>
      <c r="N19" s="10">
        <v>578</v>
      </c>
      <c r="O19" s="9">
        <f t="shared" si="1"/>
        <v>1946</v>
      </c>
      <c r="P19" s="12">
        <v>756</v>
      </c>
      <c r="Q19" s="12">
        <v>1007</v>
      </c>
      <c r="R19" s="11">
        <v>0</v>
      </c>
      <c r="S19" s="11">
        <v>117</v>
      </c>
      <c r="T19" s="11">
        <v>60</v>
      </c>
      <c r="U19" s="11">
        <v>6</v>
      </c>
      <c r="V19" s="11">
        <v>1810</v>
      </c>
      <c r="W19" s="9">
        <f t="shared" si="2"/>
        <v>136</v>
      </c>
      <c r="X19" s="12">
        <v>726</v>
      </c>
      <c r="Y19" s="12">
        <v>330</v>
      </c>
      <c r="Z19" s="11">
        <v>926</v>
      </c>
      <c r="AA19" s="11">
        <v>461</v>
      </c>
      <c r="AB19" s="11">
        <v>30</v>
      </c>
    </row>
    <row r="20" spans="1:28" ht="15" customHeight="1">
      <c r="A20" s="14" t="s">
        <v>45</v>
      </c>
      <c r="B20" s="15">
        <v>292</v>
      </c>
      <c r="C20" s="15">
        <v>325</v>
      </c>
      <c r="D20" s="15">
        <v>348</v>
      </c>
      <c r="E20" s="15">
        <v>383</v>
      </c>
      <c r="F20" s="15">
        <v>386</v>
      </c>
      <c r="G20" s="15">
        <v>377</v>
      </c>
      <c r="H20" s="16">
        <v>390</v>
      </c>
      <c r="I20" s="16">
        <v>382</v>
      </c>
      <c r="J20" s="8">
        <f t="shared" si="0"/>
        <v>415</v>
      </c>
      <c r="K20" s="9">
        <f t="shared" si="0"/>
        <v>1391</v>
      </c>
      <c r="L20" s="10">
        <v>25</v>
      </c>
      <c r="M20" s="11">
        <v>90</v>
      </c>
      <c r="N20" s="10">
        <v>390</v>
      </c>
      <c r="O20" s="9">
        <f t="shared" si="1"/>
        <v>1301</v>
      </c>
      <c r="P20" s="12">
        <v>567</v>
      </c>
      <c r="Q20" s="12">
        <v>654</v>
      </c>
      <c r="R20" s="11">
        <v>0</v>
      </c>
      <c r="S20" s="11">
        <v>67</v>
      </c>
      <c r="T20" s="11">
        <v>13</v>
      </c>
      <c r="U20" s="11">
        <v>0</v>
      </c>
      <c r="V20" s="11">
        <v>1258</v>
      </c>
      <c r="W20" s="9">
        <f>O20-V20</f>
        <v>43</v>
      </c>
      <c r="X20" s="12">
        <v>423</v>
      </c>
      <c r="Y20" s="12">
        <v>353</v>
      </c>
      <c r="Z20" s="11">
        <v>548</v>
      </c>
      <c r="AA20" s="11">
        <v>170</v>
      </c>
      <c r="AB20" s="11">
        <v>15</v>
      </c>
    </row>
    <row r="21" spans="1:28" ht="15" customHeight="1">
      <c r="A21" s="14" t="s">
        <v>46</v>
      </c>
      <c r="B21" s="15">
        <v>193</v>
      </c>
      <c r="C21" s="15">
        <v>213</v>
      </c>
      <c r="D21" s="15">
        <v>244</v>
      </c>
      <c r="E21" s="15">
        <v>254</v>
      </c>
      <c r="F21" s="15">
        <v>272</v>
      </c>
      <c r="G21" s="15">
        <v>284</v>
      </c>
      <c r="H21" s="16">
        <v>285</v>
      </c>
      <c r="I21" s="16">
        <v>312</v>
      </c>
      <c r="J21" s="8">
        <f t="shared" si="0"/>
        <v>326</v>
      </c>
      <c r="K21" s="9">
        <f t="shared" si="0"/>
        <v>1101</v>
      </c>
      <c r="L21" s="10">
        <v>36</v>
      </c>
      <c r="M21" s="11">
        <v>138</v>
      </c>
      <c r="N21" s="10">
        <v>290</v>
      </c>
      <c r="O21" s="9">
        <f t="shared" si="1"/>
        <v>963</v>
      </c>
      <c r="P21" s="12">
        <v>389</v>
      </c>
      <c r="Q21" s="12">
        <v>459</v>
      </c>
      <c r="R21" s="11">
        <v>18</v>
      </c>
      <c r="S21" s="11">
        <v>60</v>
      </c>
      <c r="T21" s="11">
        <v>37</v>
      </c>
      <c r="U21" s="11">
        <v>0</v>
      </c>
      <c r="V21" s="11">
        <v>874</v>
      </c>
      <c r="W21" s="9">
        <f t="shared" si="2"/>
        <v>89</v>
      </c>
      <c r="X21" s="12">
        <v>326</v>
      </c>
      <c r="Y21" s="12">
        <v>158</v>
      </c>
      <c r="Z21" s="11">
        <v>459</v>
      </c>
      <c r="AA21" s="11">
        <v>315</v>
      </c>
      <c r="AB21" s="11">
        <v>27</v>
      </c>
    </row>
    <row r="22" spans="1:28" ht="15" customHeight="1">
      <c r="A22" s="14" t="s">
        <v>47</v>
      </c>
      <c r="B22" s="15">
        <v>267</v>
      </c>
      <c r="C22" s="15">
        <v>264</v>
      </c>
      <c r="D22" s="15">
        <v>265</v>
      </c>
      <c r="E22" s="15">
        <v>265</v>
      </c>
      <c r="F22" s="15">
        <v>274</v>
      </c>
      <c r="G22" s="15">
        <v>283</v>
      </c>
      <c r="H22" s="16">
        <v>292</v>
      </c>
      <c r="I22" s="16">
        <v>300</v>
      </c>
      <c r="J22" s="8">
        <f t="shared" si="0"/>
        <v>305</v>
      </c>
      <c r="K22" s="9">
        <f t="shared" si="0"/>
        <v>1012</v>
      </c>
      <c r="L22" s="10">
        <v>35</v>
      </c>
      <c r="M22" s="11">
        <v>124</v>
      </c>
      <c r="N22" s="10">
        <v>270</v>
      </c>
      <c r="O22" s="9">
        <f t="shared" si="1"/>
        <v>888</v>
      </c>
      <c r="P22" s="12">
        <v>397</v>
      </c>
      <c r="Q22" s="12">
        <v>410</v>
      </c>
      <c r="R22" s="11">
        <v>28</v>
      </c>
      <c r="S22" s="11">
        <v>21</v>
      </c>
      <c r="T22" s="11">
        <v>31</v>
      </c>
      <c r="U22" s="11">
        <v>1</v>
      </c>
      <c r="V22" s="11">
        <v>797</v>
      </c>
      <c r="W22" s="9">
        <f t="shared" si="2"/>
        <v>91</v>
      </c>
      <c r="X22" s="12">
        <v>296</v>
      </c>
      <c r="Y22" s="12">
        <v>106</v>
      </c>
      <c r="Z22" s="11">
        <v>415</v>
      </c>
      <c r="AA22" s="11">
        <v>162</v>
      </c>
      <c r="AB22" s="11">
        <v>15</v>
      </c>
    </row>
    <row r="23" spans="1:28" ht="15" customHeight="1">
      <c r="A23" s="14" t="s">
        <v>48</v>
      </c>
      <c r="B23" s="15">
        <v>564</v>
      </c>
      <c r="C23" s="15">
        <v>799</v>
      </c>
      <c r="D23" s="15">
        <v>597</v>
      </c>
      <c r="E23" s="15">
        <v>668</v>
      </c>
      <c r="F23" s="15">
        <v>768</v>
      </c>
      <c r="G23" s="15">
        <v>737</v>
      </c>
      <c r="H23" s="16">
        <v>814</v>
      </c>
      <c r="I23" s="16">
        <v>803</v>
      </c>
      <c r="J23" s="8">
        <f t="shared" si="0"/>
        <v>882</v>
      </c>
      <c r="K23" s="9">
        <f t="shared" si="0"/>
        <v>2871</v>
      </c>
      <c r="L23" s="10">
        <v>129</v>
      </c>
      <c r="M23" s="11">
        <v>398</v>
      </c>
      <c r="N23" s="10">
        <v>753</v>
      </c>
      <c r="O23" s="9">
        <f>SUM(P23:U23)</f>
        <v>2473</v>
      </c>
      <c r="P23" s="12">
        <v>946</v>
      </c>
      <c r="Q23" s="12">
        <v>1366</v>
      </c>
      <c r="R23" s="11">
        <v>24</v>
      </c>
      <c r="S23" s="11">
        <v>74</v>
      </c>
      <c r="T23" s="11">
        <v>59</v>
      </c>
      <c r="U23" s="11">
        <v>4</v>
      </c>
      <c r="V23" s="11">
        <v>2339</v>
      </c>
      <c r="W23" s="9">
        <f t="shared" si="2"/>
        <v>134</v>
      </c>
      <c r="X23" s="12">
        <v>944</v>
      </c>
      <c r="Y23" s="12">
        <v>794</v>
      </c>
      <c r="Z23" s="11">
        <v>1269</v>
      </c>
      <c r="AA23" s="11">
        <v>362</v>
      </c>
      <c r="AB23" s="11">
        <v>46</v>
      </c>
    </row>
    <row r="24" spans="1:28" ht="15" customHeight="1">
      <c r="A24" s="14" t="s">
        <v>49</v>
      </c>
      <c r="B24" s="15">
        <v>291</v>
      </c>
      <c r="C24" s="15">
        <v>329</v>
      </c>
      <c r="D24" s="15">
        <v>293</v>
      </c>
      <c r="E24" s="15">
        <v>320</v>
      </c>
      <c r="F24" s="15">
        <v>289</v>
      </c>
      <c r="G24" s="15">
        <v>306</v>
      </c>
      <c r="H24" s="16">
        <v>338</v>
      </c>
      <c r="I24" s="16">
        <v>346</v>
      </c>
      <c r="J24" s="8">
        <f t="shared" si="0"/>
        <v>365</v>
      </c>
      <c r="K24" s="9">
        <f t="shared" si="0"/>
        <v>1170</v>
      </c>
      <c r="L24" s="10">
        <v>36</v>
      </c>
      <c r="M24" s="11">
        <v>108</v>
      </c>
      <c r="N24" s="10">
        <v>329</v>
      </c>
      <c r="O24" s="9">
        <f t="shared" si="1"/>
        <v>1062</v>
      </c>
      <c r="P24" s="12">
        <v>398</v>
      </c>
      <c r="Q24" s="12">
        <v>534</v>
      </c>
      <c r="R24" s="11">
        <v>35</v>
      </c>
      <c r="S24" s="11">
        <v>53</v>
      </c>
      <c r="T24" s="11">
        <v>37</v>
      </c>
      <c r="U24" s="11">
        <v>5</v>
      </c>
      <c r="V24" s="11">
        <v>1003</v>
      </c>
      <c r="W24" s="9">
        <f t="shared" si="2"/>
        <v>59</v>
      </c>
      <c r="X24" s="12">
        <v>404</v>
      </c>
      <c r="Y24" s="12">
        <v>106</v>
      </c>
      <c r="Z24" s="11">
        <v>580</v>
      </c>
      <c r="AA24" s="11">
        <v>156</v>
      </c>
      <c r="AB24" s="11">
        <v>24</v>
      </c>
    </row>
    <row r="25" spans="1:28" ht="15" customHeight="1">
      <c r="A25" s="14" t="s">
        <v>50</v>
      </c>
      <c r="B25" s="15">
        <v>136</v>
      </c>
      <c r="C25" s="15">
        <v>142</v>
      </c>
      <c r="D25" s="15">
        <v>146</v>
      </c>
      <c r="E25" s="15">
        <v>150</v>
      </c>
      <c r="F25" s="15">
        <v>163</v>
      </c>
      <c r="G25" s="15">
        <v>155</v>
      </c>
      <c r="H25" s="16">
        <v>164</v>
      </c>
      <c r="I25" s="16">
        <v>168</v>
      </c>
      <c r="J25" s="8">
        <f t="shared" si="0"/>
        <v>172</v>
      </c>
      <c r="K25" s="9">
        <f t="shared" si="0"/>
        <v>573</v>
      </c>
      <c r="L25" s="10">
        <v>15</v>
      </c>
      <c r="M25" s="11">
        <v>48</v>
      </c>
      <c r="N25" s="10">
        <v>157</v>
      </c>
      <c r="O25" s="9">
        <f t="shared" si="1"/>
        <v>525</v>
      </c>
      <c r="P25" s="12">
        <v>179</v>
      </c>
      <c r="Q25" s="12">
        <v>285</v>
      </c>
      <c r="R25" s="11">
        <v>12</v>
      </c>
      <c r="S25" s="11">
        <v>31</v>
      </c>
      <c r="T25" s="11">
        <v>17</v>
      </c>
      <c r="U25" s="11">
        <v>1</v>
      </c>
      <c r="V25" s="11">
        <v>488</v>
      </c>
      <c r="W25" s="9">
        <f t="shared" si="2"/>
        <v>37</v>
      </c>
      <c r="X25" s="12">
        <v>287</v>
      </c>
      <c r="Y25" s="12">
        <v>122</v>
      </c>
      <c r="Z25" s="11">
        <v>292</v>
      </c>
      <c r="AA25" s="11">
        <v>96</v>
      </c>
      <c r="AB25" s="11">
        <v>12</v>
      </c>
    </row>
    <row r="26" spans="1:28" ht="15" customHeight="1">
      <c r="A26" s="14" t="s">
        <v>51</v>
      </c>
      <c r="B26" s="15">
        <v>311</v>
      </c>
      <c r="C26" s="15">
        <v>331</v>
      </c>
      <c r="D26" s="15">
        <v>354</v>
      </c>
      <c r="E26" s="15">
        <v>413</v>
      </c>
      <c r="F26" s="15">
        <v>430</v>
      </c>
      <c r="G26" s="15">
        <v>495</v>
      </c>
      <c r="H26" s="16">
        <v>504</v>
      </c>
      <c r="I26" s="16">
        <v>538</v>
      </c>
      <c r="J26" s="8">
        <f t="shared" si="0"/>
        <v>539</v>
      </c>
      <c r="K26" s="9">
        <f t="shared" si="0"/>
        <v>1769</v>
      </c>
      <c r="L26" s="10">
        <v>66</v>
      </c>
      <c r="M26" s="11">
        <v>209</v>
      </c>
      <c r="N26" s="10">
        <v>473</v>
      </c>
      <c r="O26" s="9">
        <f t="shared" si="1"/>
        <v>1560</v>
      </c>
      <c r="P26" s="12">
        <v>548</v>
      </c>
      <c r="Q26" s="12">
        <v>871</v>
      </c>
      <c r="R26" s="11">
        <v>51</v>
      </c>
      <c r="S26" s="11">
        <v>44</v>
      </c>
      <c r="T26" s="11">
        <v>40</v>
      </c>
      <c r="U26" s="11">
        <v>6</v>
      </c>
      <c r="V26" s="11">
        <v>1445</v>
      </c>
      <c r="W26" s="9">
        <f t="shared" si="2"/>
        <v>115</v>
      </c>
      <c r="X26" s="12">
        <v>547</v>
      </c>
      <c r="Y26" s="12">
        <v>485</v>
      </c>
      <c r="Z26" s="11">
        <v>774</v>
      </c>
      <c r="AA26" s="11">
        <v>293</v>
      </c>
      <c r="AB26" s="11">
        <v>34</v>
      </c>
    </row>
    <row r="27" spans="1:28" ht="15" customHeight="1">
      <c r="A27" s="14" t="s">
        <v>52</v>
      </c>
      <c r="B27" s="15">
        <v>232</v>
      </c>
      <c r="C27" s="15">
        <v>258</v>
      </c>
      <c r="D27" s="15">
        <v>200</v>
      </c>
      <c r="E27" s="15">
        <v>201</v>
      </c>
      <c r="F27" s="15">
        <v>193</v>
      </c>
      <c r="G27" s="15">
        <v>205</v>
      </c>
      <c r="H27" s="16">
        <v>198</v>
      </c>
      <c r="I27" s="16">
        <v>207</v>
      </c>
      <c r="J27" s="8">
        <f t="shared" si="0"/>
        <v>203</v>
      </c>
      <c r="K27" s="9">
        <f t="shared" si="0"/>
        <v>672</v>
      </c>
      <c r="L27" s="10">
        <v>19</v>
      </c>
      <c r="M27" s="11">
        <v>67</v>
      </c>
      <c r="N27" s="10">
        <v>184</v>
      </c>
      <c r="O27" s="9">
        <f t="shared" si="1"/>
        <v>605</v>
      </c>
      <c r="P27" s="12">
        <v>243</v>
      </c>
      <c r="Q27" s="12">
        <v>282</v>
      </c>
      <c r="R27" s="11">
        <v>16</v>
      </c>
      <c r="S27" s="11">
        <v>35</v>
      </c>
      <c r="T27" s="11">
        <v>28</v>
      </c>
      <c r="U27" s="11">
        <v>1</v>
      </c>
      <c r="V27" s="11">
        <v>538</v>
      </c>
      <c r="W27" s="9">
        <f t="shared" si="2"/>
        <v>67</v>
      </c>
      <c r="X27" s="12">
        <v>816</v>
      </c>
      <c r="Y27" s="12">
        <v>145</v>
      </c>
      <c r="Z27" s="11">
        <v>243</v>
      </c>
      <c r="AA27" s="11">
        <v>97</v>
      </c>
      <c r="AB27" s="11">
        <v>8</v>
      </c>
    </row>
    <row r="28" spans="1:28" ht="15" customHeight="1">
      <c r="A28" s="14" t="s">
        <v>53</v>
      </c>
      <c r="B28" s="15">
        <v>1615</v>
      </c>
      <c r="C28" s="15">
        <v>2473</v>
      </c>
      <c r="D28" s="15">
        <v>2353</v>
      </c>
      <c r="E28" s="15">
        <v>2775</v>
      </c>
      <c r="F28" s="15">
        <v>3333</v>
      </c>
      <c r="G28" s="15">
        <v>3849</v>
      </c>
      <c r="H28" s="16">
        <v>4373</v>
      </c>
      <c r="I28" s="16">
        <v>4967</v>
      </c>
      <c r="J28" s="8">
        <f t="shared" si="0"/>
        <v>5706</v>
      </c>
      <c r="K28" s="9">
        <f t="shared" si="0"/>
        <v>18573</v>
      </c>
      <c r="L28" s="10">
        <v>1251</v>
      </c>
      <c r="M28" s="11">
        <v>4493</v>
      </c>
      <c r="N28" s="10">
        <v>4455</v>
      </c>
      <c r="O28" s="9">
        <f t="shared" si="1"/>
        <v>14080</v>
      </c>
      <c r="P28" s="12">
        <v>6484</v>
      </c>
      <c r="Q28" s="12">
        <v>6700</v>
      </c>
      <c r="R28" s="11">
        <v>210</v>
      </c>
      <c r="S28" s="11">
        <v>342</v>
      </c>
      <c r="T28" s="11">
        <v>337</v>
      </c>
      <c r="U28" s="11">
        <v>7</v>
      </c>
      <c r="V28" s="11">
        <v>13356</v>
      </c>
      <c r="W28" s="9">
        <f t="shared" si="2"/>
        <v>724</v>
      </c>
      <c r="X28" s="12">
        <v>6195</v>
      </c>
      <c r="Y28" s="12">
        <v>6900</v>
      </c>
      <c r="Z28" s="11">
        <v>7130</v>
      </c>
      <c r="AA28" s="11">
        <v>3205</v>
      </c>
      <c r="AB28" s="11">
        <v>768</v>
      </c>
    </row>
    <row r="29" spans="1:28" ht="15" customHeight="1">
      <c r="A29" s="14" t="s">
        <v>54</v>
      </c>
      <c r="B29" s="15">
        <v>407</v>
      </c>
      <c r="C29" s="15">
        <v>706</v>
      </c>
      <c r="D29" s="15">
        <v>549</v>
      </c>
      <c r="E29" s="15">
        <v>723</v>
      </c>
      <c r="F29" s="15">
        <v>811</v>
      </c>
      <c r="G29" s="15">
        <v>713</v>
      </c>
      <c r="H29" s="16">
        <v>808</v>
      </c>
      <c r="I29" s="16">
        <v>831</v>
      </c>
      <c r="J29" s="8">
        <f t="shared" si="0"/>
        <v>938</v>
      </c>
      <c r="K29" s="9">
        <f t="shared" si="0"/>
        <v>2968</v>
      </c>
      <c r="L29" s="10">
        <v>176</v>
      </c>
      <c r="M29" s="11">
        <v>537</v>
      </c>
      <c r="N29" s="10">
        <v>762</v>
      </c>
      <c r="O29" s="9">
        <f t="shared" si="1"/>
        <v>2431</v>
      </c>
      <c r="P29" s="12">
        <v>981</v>
      </c>
      <c r="Q29" s="12">
        <v>1281</v>
      </c>
      <c r="R29" s="11">
        <v>31</v>
      </c>
      <c r="S29" s="11">
        <v>103</v>
      </c>
      <c r="T29" s="11">
        <v>33</v>
      </c>
      <c r="U29" s="11">
        <v>2</v>
      </c>
      <c r="V29" s="11">
        <v>2319</v>
      </c>
      <c r="W29" s="9">
        <f t="shared" si="2"/>
        <v>112</v>
      </c>
      <c r="X29" s="12">
        <v>890</v>
      </c>
      <c r="Y29" s="12">
        <v>985</v>
      </c>
      <c r="Z29" s="11">
        <v>1257</v>
      </c>
      <c r="AA29" s="11">
        <v>366</v>
      </c>
      <c r="AB29" s="11">
        <v>112</v>
      </c>
    </row>
    <row r="30" spans="1:28" ht="15" customHeight="1">
      <c r="A30" s="14" t="s">
        <v>55</v>
      </c>
      <c r="B30" s="15">
        <v>249</v>
      </c>
      <c r="C30" s="15">
        <v>527</v>
      </c>
      <c r="D30" s="15">
        <v>347</v>
      </c>
      <c r="E30" s="15">
        <v>467</v>
      </c>
      <c r="F30" s="15">
        <v>492</v>
      </c>
      <c r="G30" s="15">
        <v>878</v>
      </c>
      <c r="H30" s="16">
        <v>968</v>
      </c>
      <c r="I30" s="16">
        <v>1029</v>
      </c>
      <c r="J30" s="8">
        <f t="shared" si="0"/>
        <v>1061</v>
      </c>
      <c r="K30" s="9">
        <f t="shared" si="0"/>
        <v>3378</v>
      </c>
      <c r="L30" s="10">
        <v>347</v>
      </c>
      <c r="M30" s="11">
        <v>1069</v>
      </c>
      <c r="N30" s="10">
        <v>714</v>
      </c>
      <c r="O30" s="9">
        <f t="shared" si="1"/>
        <v>2309</v>
      </c>
      <c r="P30" s="12">
        <v>944</v>
      </c>
      <c r="Q30" s="12">
        <v>1170</v>
      </c>
      <c r="R30" s="11">
        <v>61</v>
      </c>
      <c r="S30" s="11">
        <v>85</v>
      </c>
      <c r="T30" s="11">
        <v>40</v>
      </c>
      <c r="U30" s="11">
        <v>9</v>
      </c>
      <c r="V30" s="11">
        <v>2166</v>
      </c>
      <c r="W30" s="9">
        <f t="shared" si="2"/>
        <v>143</v>
      </c>
      <c r="X30" s="12">
        <v>1061</v>
      </c>
      <c r="Y30" s="12">
        <v>1186</v>
      </c>
      <c r="Z30" s="11">
        <v>1254</v>
      </c>
      <c r="AA30" s="11">
        <v>453</v>
      </c>
      <c r="AB30" s="11">
        <v>148</v>
      </c>
    </row>
    <row r="31" spans="1:28" ht="15" customHeight="1">
      <c r="A31" s="14" t="s">
        <v>56</v>
      </c>
      <c r="B31" s="15">
        <v>286</v>
      </c>
      <c r="C31" s="15">
        <v>290</v>
      </c>
      <c r="D31" s="15">
        <v>401</v>
      </c>
      <c r="E31" s="15">
        <v>481</v>
      </c>
      <c r="F31" s="15">
        <v>564</v>
      </c>
      <c r="G31" s="15">
        <v>577</v>
      </c>
      <c r="H31" s="16">
        <v>650</v>
      </c>
      <c r="I31" s="16">
        <v>710</v>
      </c>
      <c r="J31" s="8">
        <f t="shared" si="0"/>
        <v>813</v>
      </c>
      <c r="K31" s="9">
        <f t="shared" si="0"/>
        <v>2576</v>
      </c>
      <c r="L31" s="10">
        <v>109</v>
      </c>
      <c r="M31" s="11">
        <v>333</v>
      </c>
      <c r="N31" s="10">
        <v>704</v>
      </c>
      <c r="O31" s="9">
        <f t="shared" si="1"/>
        <v>2243</v>
      </c>
      <c r="P31" s="12">
        <v>882</v>
      </c>
      <c r="Q31" s="12">
        <v>1194</v>
      </c>
      <c r="R31" s="11">
        <v>32</v>
      </c>
      <c r="S31" s="11">
        <v>98</v>
      </c>
      <c r="T31" s="11">
        <v>32</v>
      </c>
      <c r="U31" s="11">
        <v>5</v>
      </c>
      <c r="V31" s="11">
        <v>2076</v>
      </c>
      <c r="W31" s="9">
        <f t="shared" si="2"/>
        <v>167</v>
      </c>
      <c r="X31" s="12">
        <v>813</v>
      </c>
      <c r="Y31" s="12">
        <v>998</v>
      </c>
      <c r="Z31" s="11">
        <v>1194</v>
      </c>
      <c r="AA31" s="11">
        <v>521</v>
      </c>
      <c r="AB31" s="11">
        <v>113</v>
      </c>
    </row>
    <row r="32" spans="1:28" ht="15" customHeight="1">
      <c r="A32" s="14" t="s">
        <v>57</v>
      </c>
      <c r="B32" s="15">
        <v>365</v>
      </c>
      <c r="C32" s="15">
        <v>502</v>
      </c>
      <c r="D32" s="15">
        <v>494</v>
      </c>
      <c r="E32" s="15">
        <v>606</v>
      </c>
      <c r="F32" s="15">
        <v>617</v>
      </c>
      <c r="G32" s="15">
        <v>645</v>
      </c>
      <c r="H32" s="16">
        <v>735</v>
      </c>
      <c r="I32" s="16">
        <v>805</v>
      </c>
      <c r="J32" s="8">
        <f t="shared" si="0"/>
        <v>833</v>
      </c>
      <c r="K32" s="9">
        <f t="shared" si="0"/>
        <v>2644</v>
      </c>
      <c r="L32" s="10">
        <v>143</v>
      </c>
      <c r="M32" s="11">
        <v>437</v>
      </c>
      <c r="N32" s="10">
        <v>690</v>
      </c>
      <c r="O32" s="9">
        <f t="shared" si="1"/>
        <v>2207</v>
      </c>
      <c r="P32" s="12">
        <v>915</v>
      </c>
      <c r="Q32" s="12">
        <v>1113</v>
      </c>
      <c r="R32" s="11">
        <v>24</v>
      </c>
      <c r="S32" s="11">
        <v>91</v>
      </c>
      <c r="T32" s="11">
        <v>61</v>
      </c>
      <c r="U32" s="11">
        <v>3</v>
      </c>
      <c r="V32" s="11">
        <v>2106</v>
      </c>
      <c r="W32" s="9">
        <f t="shared" si="2"/>
        <v>101</v>
      </c>
      <c r="X32" s="12">
        <v>912</v>
      </c>
      <c r="Y32" s="12">
        <v>922</v>
      </c>
      <c r="Z32" s="11">
        <v>1067</v>
      </c>
      <c r="AA32" s="11">
        <v>568</v>
      </c>
      <c r="AB32" s="11">
        <v>102</v>
      </c>
    </row>
    <row r="33" spans="1:28" ht="15" customHeight="1">
      <c r="A33" s="7" t="s">
        <v>58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f>SUM(J3:J32)</f>
        <v>20751</v>
      </c>
      <c r="K33" s="6">
        <f t="shared" ref="K33:AB33" si="3">SUM(K3:K32)</f>
        <v>67567</v>
      </c>
      <c r="L33" s="6">
        <f t="shared" si="3"/>
        <v>3360</v>
      </c>
      <c r="M33" s="6">
        <f t="shared" si="3"/>
        <v>11079</v>
      </c>
      <c r="N33" s="6">
        <f t="shared" si="3"/>
        <v>17391</v>
      </c>
      <c r="O33" s="6">
        <f t="shared" si="3"/>
        <v>56488</v>
      </c>
      <c r="P33" s="6">
        <f t="shared" si="3"/>
        <v>23054</v>
      </c>
      <c r="Q33" s="6">
        <f t="shared" si="3"/>
        <v>28673</v>
      </c>
      <c r="R33" s="6">
        <f t="shared" si="3"/>
        <v>864</v>
      </c>
      <c r="S33" s="6">
        <f t="shared" si="3"/>
        <v>2407</v>
      </c>
      <c r="T33" s="6">
        <f t="shared" si="3"/>
        <v>1402</v>
      </c>
      <c r="U33" s="6">
        <f t="shared" si="3"/>
        <v>88</v>
      </c>
      <c r="V33" s="6">
        <f t="shared" si="3"/>
        <v>53107</v>
      </c>
      <c r="W33" s="6">
        <f t="shared" si="3"/>
        <v>3381</v>
      </c>
      <c r="X33" s="6">
        <f t="shared" si="3"/>
        <v>23172</v>
      </c>
      <c r="Y33" s="6">
        <f t="shared" si="3"/>
        <v>17846</v>
      </c>
      <c r="Z33" s="6">
        <f t="shared" si="3"/>
        <v>27782</v>
      </c>
      <c r="AA33" s="6">
        <f t="shared" si="3"/>
        <v>11454</v>
      </c>
      <c r="AB33" s="6">
        <f t="shared" si="3"/>
        <v>2018</v>
      </c>
    </row>
  </sheetData>
  <mergeCells count="1">
    <mergeCell ref="A1:AB1"/>
  </mergeCells>
  <pageMargins left="0.7" right="0.7" top="0.75" bottom="0.75" header="0.3" footer="0.3"/>
  <pageSetup paperSize="9"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Normal="100" workbookViewId="0">
      <selection activeCell="R13" sqref="R13"/>
    </sheetView>
  </sheetViews>
  <sheetFormatPr defaultRowHeight="15"/>
  <cols>
    <col min="1" max="1" width="20.28515625" customWidth="1"/>
    <col min="2" max="20" width="8.7109375" customWidth="1"/>
    <col min="21" max="21" width="19.140625" customWidth="1"/>
  </cols>
  <sheetData>
    <row r="1" spans="1:21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1" ht="15" customHeight="1">
      <c r="A2" s="14" t="s">
        <v>28</v>
      </c>
      <c r="B2" s="30">
        <f>'2 кв.'!E7-'1 кв.'!D7</f>
        <v>-35</v>
      </c>
      <c r="C2" s="19">
        <f>'2 кв.'!G7-'1 кв.'!E7</f>
        <v>-2342</v>
      </c>
      <c r="D2" s="19">
        <f>'2 кв.'!I7-'1 кв.'!F7</f>
        <v>-126</v>
      </c>
      <c r="E2" s="19">
        <f>'2 кв.'!J7-'1 кв.'!I8</f>
        <v>133</v>
      </c>
      <c r="F2" s="19">
        <f>'2 кв.'!K7-'1 кв.'!J7</f>
        <v>-31</v>
      </c>
      <c r="G2" s="19">
        <f>'2 кв.'!L7-'1 кв.'!M7</f>
        <v>-2051</v>
      </c>
      <c r="H2" s="19">
        <f>'2 кв.'!O7-'1 кв.'!N7</f>
        <v>-12</v>
      </c>
      <c r="I2" s="19">
        <f>'2 кв.'!P7-'1 кв.'!O7</f>
        <v>-43</v>
      </c>
      <c r="J2" s="19">
        <f>'2 кв.'!Q7-'1 кв.'!P7</f>
        <v>-11</v>
      </c>
      <c r="K2" s="19">
        <f>'2 кв.'!R7-'1 кв.'!Q7</f>
        <v>-21</v>
      </c>
      <c r="L2" s="19">
        <f>'2 кв.'!S7-'1 кв.'!R7</f>
        <v>-18</v>
      </c>
      <c r="M2" s="19">
        <f>'2 кв.'!T7-'1 кв.'!S7</f>
        <v>0</v>
      </c>
      <c r="N2" s="19">
        <f>'2 кв.'!U7-'1 кв.'!T7</f>
        <v>-93</v>
      </c>
      <c r="O2" s="19">
        <f>'2 кв.'!V7-'1 кв.'!U7</f>
        <v>-12</v>
      </c>
      <c r="P2" s="19">
        <f>'2 кв.'!W7-'1 кв.'!V7</f>
        <v>13</v>
      </c>
      <c r="Q2" s="19">
        <f>'2 кв.'!X7-'1 кв.'!W7</f>
        <v>7</v>
      </c>
      <c r="R2" s="19">
        <f>'2 кв.'!Y7-'1 кв.'!X7</f>
        <v>8</v>
      </c>
      <c r="S2" s="19">
        <f>'2 кв.'!Z7-'1 кв.'!Y7</f>
        <v>113</v>
      </c>
      <c r="T2" s="19">
        <f>'2 кв.'!AA7-'1 кв.'!Z7</f>
        <v>12</v>
      </c>
    </row>
    <row r="3" spans="1:21" ht="15" customHeight="1">
      <c r="A3" s="14" t="s">
        <v>29</v>
      </c>
      <c r="B3" s="30">
        <f>'2 кв.'!E8-'1 кв.'!D8</f>
        <v>-12</v>
      </c>
      <c r="C3" s="19">
        <f>'2 кв.'!G8-'1 кв.'!E8</f>
        <v>-1989</v>
      </c>
      <c r="D3" s="19">
        <f>'2 кв.'!I8-'1 кв.'!F8</f>
        <v>-70</v>
      </c>
      <c r="E3" s="19">
        <f>'2 кв.'!J8-'1 кв.'!I9</f>
        <v>159</v>
      </c>
      <c r="F3" s="19">
        <f>'2 кв.'!K8-'1 кв.'!J8</f>
        <v>-11</v>
      </c>
      <c r="G3" s="19">
        <f>'2 кв.'!L8-'1 кв.'!M8</f>
        <v>-1799</v>
      </c>
      <c r="H3" s="19">
        <f>'2 кв.'!O8-'1 кв.'!N8</f>
        <v>10</v>
      </c>
      <c r="I3" s="19">
        <f>'2 кв.'!P8-'1 кв.'!O8</f>
        <v>-14</v>
      </c>
      <c r="J3" s="19">
        <f>'2 кв.'!Q8-'1 кв.'!P8</f>
        <v>2</v>
      </c>
      <c r="K3" s="19">
        <f>'2 кв.'!R8-'1 кв.'!Q8</f>
        <v>-30</v>
      </c>
      <c r="L3" s="19">
        <f>'2 кв.'!S8-'1 кв.'!R8</f>
        <v>-9</v>
      </c>
      <c r="M3" s="19">
        <f>'2 кв.'!T8-'1 кв.'!S8</f>
        <v>3</v>
      </c>
      <c r="N3" s="19">
        <f>'2 кв.'!U8-'1 кв.'!T8</f>
        <v>-86</v>
      </c>
      <c r="O3" s="19">
        <f>'2 кв.'!V8-'1 кв.'!U8</f>
        <v>48</v>
      </c>
      <c r="P3" s="19">
        <f>'2 кв.'!W8-'1 кв.'!V8</f>
        <v>45</v>
      </c>
      <c r="Q3" s="19">
        <f>'2 кв.'!X8-'1 кв.'!W8</f>
        <v>20</v>
      </c>
      <c r="R3" s="19">
        <f>'2 кв.'!Y8-'1 кв.'!X8</f>
        <v>11</v>
      </c>
      <c r="S3" s="19">
        <f>'2 кв.'!Z8-'1 кв.'!Y8</f>
        <v>99</v>
      </c>
      <c r="T3" s="19">
        <f>'2 кв.'!AA8-'1 кв.'!Z8</f>
        <v>5</v>
      </c>
    </row>
    <row r="4" spans="1:21" ht="15" customHeight="1">
      <c r="A4" s="14" t="s">
        <v>30</v>
      </c>
      <c r="B4" s="30">
        <f>'2 кв.'!E9-'1 кв.'!D9</f>
        <v>-19</v>
      </c>
      <c r="C4" s="19">
        <f>'2 кв.'!G9-'1 кв.'!E9</f>
        <v>-1280</v>
      </c>
      <c r="D4" s="19">
        <f>'2 кв.'!I9-'1 кв.'!F9</f>
        <v>-19</v>
      </c>
      <c r="E4" s="19">
        <f>'2 кв.'!J9-'1 кв.'!I10</f>
        <v>-123</v>
      </c>
      <c r="F4" s="19">
        <f>'2 кв.'!K9-'1 кв.'!J9</f>
        <v>-23</v>
      </c>
      <c r="G4" s="19">
        <f>'2 кв.'!L9-'1 кв.'!M9</f>
        <v>-1208</v>
      </c>
      <c r="H4" s="19">
        <f>'2 кв.'!O9-'1 кв.'!N9</f>
        <v>-14</v>
      </c>
      <c r="I4" s="19">
        <f>'2 кв.'!P9-'1 кв.'!O9</f>
        <v>-39</v>
      </c>
      <c r="J4" s="19">
        <f>'2 кв.'!Q9-'1 кв.'!P9</f>
        <v>-7</v>
      </c>
      <c r="K4" s="19">
        <f>'2 кв.'!R9-'1 кв.'!Q9</f>
        <v>-15</v>
      </c>
      <c r="L4" s="19">
        <f>'2 кв.'!S9-'1 кв.'!R9</f>
        <v>-2</v>
      </c>
      <c r="M4" s="19">
        <f>'2 кв.'!T9-'1 кв.'!S9</f>
        <v>0</v>
      </c>
      <c r="N4" s="19">
        <f>'2 кв.'!U9-'1 кв.'!T9</f>
        <v>-46</v>
      </c>
      <c r="O4" s="19">
        <f>'2 кв.'!V9-'1 кв.'!U9</f>
        <v>-31</v>
      </c>
      <c r="P4" s="19">
        <f>'2 кв.'!W9-'1 кв.'!V9</f>
        <v>1867</v>
      </c>
      <c r="Q4" s="19">
        <f>'2 кв.'!X9-'1 кв.'!W9</f>
        <v>118</v>
      </c>
      <c r="R4" s="19">
        <f>'2 кв.'!Y9-'1 кв.'!X9</f>
        <v>1179</v>
      </c>
      <c r="S4" s="19">
        <f>'2 кв.'!Z9-'1 кв.'!Y9</f>
        <v>76</v>
      </c>
      <c r="T4" s="19">
        <f>'2 кв.'!AA9-'1 кв.'!Z9</f>
        <v>8</v>
      </c>
    </row>
    <row r="5" spans="1:21" ht="15" customHeight="1">
      <c r="A5" s="14" t="s">
        <v>31</v>
      </c>
      <c r="B5" s="19">
        <f>'2 кв.'!E10-'1 кв.'!D10</f>
        <v>7</v>
      </c>
      <c r="C5" s="19">
        <f>'2 кв.'!G10-'1 кв.'!E10</f>
        <v>-1624</v>
      </c>
      <c r="D5" s="19">
        <f>'2 кв.'!I10-'1 кв.'!F10</f>
        <v>-62</v>
      </c>
      <c r="E5" s="19">
        <f>'2 кв.'!J10-'1 кв.'!I11</f>
        <v>211</v>
      </c>
      <c r="F5" s="19">
        <f>'2 кв.'!K10-'1 кв.'!J10</f>
        <v>-2</v>
      </c>
      <c r="G5" s="19">
        <f>'2 кв.'!L10-'1 кв.'!M10</f>
        <v>-1450</v>
      </c>
      <c r="H5" s="19">
        <f>'2 кв.'!O10-'1 кв.'!N10</f>
        <v>2</v>
      </c>
      <c r="I5" s="19">
        <f>'2 кв.'!P10-'1 кв.'!O10</f>
        <v>-14</v>
      </c>
      <c r="J5" s="19">
        <f>'2 кв.'!Q10-'1 кв.'!P10</f>
        <v>9</v>
      </c>
      <c r="K5" s="19">
        <f>'2 кв.'!R10-'1 кв.'!Q10</f>
        <v>-12</v>
      </c>
      <c r="L5" s="19">
        <f>'2 кв.'!S10-'1 кв.'!R10</f>
        <v>-4</v>
      </c>
      <c r="M5" s="19">
        <f>'2 кв.'!T10-'1 кв.'!S10</f>
        <v>0</v>
      </c>
      <c r="N5" s="19">
        <f>'2 кв.'!U10-'1 кв.'!T10</f>
        <v>-28</v>
      </c>
      <c r="O5" s="19">
        <f>'2 кв.'!V10-'1 кв.'!U10</f>
        <v>9</v>
      </c>
      <c r="P5" s="19">
        <f>'2 кв.'!W10-'1 кв.'!V10</f>
        <v>8</v>
      </c>
      <c r="Q5" s="19">
        <f>'2 кв.'!X10-'1 кв.'!W10</f>
        <v>63</v>
      </c>
      <c r="R5" s="19">
        <f>'2 кв.'!Y10-'1 кв.'!X10</f>
        <v>112</v>
      </c>
      <c r="S5" s="19">
        <f>'2 кв.'!Z10-'1 кв.'!Y10</f>
        <v>3</v>
      </c>
      <c r="T5" s="19">
        <f>'2 кв.'!AA10-'1 кв.'!Z10</f>
        <v>3</v>
      </c>
    </row>
    <row r="6" spans="1:21" ht="15" customHeight="1">
      <c r="A6" s="14" t="s">
        <v>32</v>
      </c>
      <c r="B6" s="19">
        <f>'2 кв.'!E11-'1 кв.'!D11</f>
        <v>7</v>
      </c>
      <c r="C6" s="19">
        <f>'2 кв.'!G11-'1 кв.'!E11</f>
        <v>-1010</v>
      </c>
      <c r="D6" s="19">
        <f>'2 кв.'!I11-'1 кв.'!F11</f>
        <v>-15</v>
      </c>
      <c r="E6" s="19">
        <f>'2 кв.'!J11-'1 кв.'!I12</f>
        <v>-109</v>
      </c>
      <c r="F6" s="19">
        <f>'2 кв.'!K11-'1 кв.'!J11</f>
        <v>7</v>
      </c>
      <c r="G6" s="19">
        <f>'2 кв.'!L11-'1 кв.'!M11</f>
        <v>-967</v>
      </c>
      <c r="H6" s="19">
        <f>'2 кв.'!O11-'1 кв.'!N11</f>
        <v>20</v>
      </c>
      <c r="I6" s="19">
        <f>'2 кв.'!P11-'1 кв.'!O11</f>
        <v>10</v>
      </c>
      <c r="J6" s="19">
        <f>'2 кв.'!Q11-'1 кв.'!P11</f>
        <v>-5</v>
      </c>
      <c r="K6" s="19">
        <f>'2 кв.'!R11-'1 кв.'!Q11</f>
        <v>-4</v>
      </c>
      <c r="L6" s="19">
        <f>'2 кв.'!S11-'1 кв.'!R11</f>
        <v>0</v>
      </c>
      <c r="M6" s="19">
        <f>'2 кв.'!T11-'1 кв.'!S11</f>
        <v>0</v>
      </c>
      <c r="N6" s="19">
        <f>'2 кв.'!U11-'1 кв.'!T11</f>
        <v>-14</v>
      </c>
      <c r="O6" s="19">
        <f>'2 кв.'!V11-'1 кв.'!U11</f>
        <v>35</v>
      </c>
      <c r="P6" s="19">
        <f>'2 кв.'!W11-'1 кв.'!V11</f>
        <v>5</v>
      </c>
      <c r="Q6" s="19">
        <f>'2 кв.'!X11-'1 кв.'!W11</f>
        <v>14</v>
      </c>
      <c r="R6" s="19">
        <f>'2 кв.'!Y11-'1 кв.'!X11</f>
        <v>13</v>
      </c>
      <c r="S6" s="19">
        <f>'2 кв.'!Z11-'1 кв.'!Y11</f>
        <v>40</v>
      </c>
      <c r="T6" s="19">
        <f>'2 кв.'!AA11-'1 кв.'!Z11</f>
        <v>4</v>
      </c>
    </row>
    <row r="7" spans="1:21" ht="15" customHeight="1">
      <c r="A7" s="14" t="s">
        <v>33</v>
      </c>
      <c r="B7" s="30">
        <f>'2 кв.'!E12-'1 кв.'!D12</f>
        <v>4</v>
      </c>
      <c r="C7" s="19">
        <f>'2 кв.'!G12-'1 кв.'!E12</f>
        <v>-684</v>
      </c>
      <c r="D7" s="19">
        <f>'2 кв.'!I12-'1 кв.'!F12</f>
        <v>-49</v>
      </c>
      <c r="E7" s="19">
        <f>'2 кв.'!J12-'1 кв.'!I13</f>
        <v>61</v>
      </c>
      <c r="F7" s="19">
        <f>'2 кв.'!K12-'1 кв.'!J12</f>
        <v>2</v>
      </c>
      <c r="G7" s="19">
        <f>'2 кв.'!L12-'1 кв.'!M12</f>
        <v>-571</v>
      </c>
      <c r="H7" s="19">
        <f>'2 кв.'!O12-'1 кв.'!N12</f>
        <v>-6</v>
      </c>
      <c r="I7" s="19">
        <f>'2 кв.'!P12-'1 кв.'!O12</f>
        <v>11</v>
      </c>
      <c r="J7" s="19">
        <f>'2 кв.'!Q12-'1 кв.'!P12</f>
        <v>0</v>
      </c>
      <c r="K7" s="19">
        <f>'2 кв.'!R12-'1 кв.'!Q12</f>
        <v>0</v>
      </c>
      <c r="L7" s="19">
        <f>'2 кв.'!S12-'1 кв.'!R12</f>
        <v>1</v>
      </c>
      <c r="M7" s="19">
        <f>'2 кв.'!T12-'1 кв.'!S12</f>
        <v>0</v>
      </c>
      <c r="N7" s="19">
        <f>'2 кв.'!U12-'1 кв.'!T12</f>
        <v>5</v>
      </c>
      <c r="O7" s="19">
        <f>'2 кв.'!V12-'1 кв.'!U12</f>
        <v>1</v>
      </c>
      <c r="P7" s="19">
        <f>'2 кв.'!W12-'1 кв.'!V12</f>
        <v>9</v>
      </c>
      <c r="Q7" s="19">
        <f>'2 кв.'!X12-'1 кв.'!W12</f>
        <v>2</v>
      </c>
      <c r="R7" s="19">
        <f>'2 кв.'!Y12-'1 кв.'!X12</f>
        <v>7</v>
      </c>
      <c r="S7" s="19">
        <f>'2 кв.'!Z12-'1 кв.'!Y12</f>
        <v>27</v>
      </c>
      <c r="T7" s="19">
        <f>'2 кв.'!AA12-'1 кв.'!Z12</f>
        <v>4</v>
      </c>
    </row>
    <row r="8" spans="1:21" ht="15" customHeight="1">
      <c r="A8" s="14" t="s">
        <v>34</v>
      </c>
      <c r="B8" s="19">
        <f>'2 кв.'!E13-'1 кв.'!D13</f>
        <v>-7</v>
      </c>
      <c r="C8" s="19">
        <f>'2 кв.'!G13-'1 кв.'!E13</f>
        <v>-813</v>
      </c>
      <c r="D8" s="19">
        <f>'2 кв.'!I13-'1 кв.'!F13</f>
        <v>-29</v>
      </c>
      <c r="E8" s="19">
        <f>'2 кв.'!J13-'1 кв.'!I14</f>
        <v>-633</v>
      </c>
      <c r="F8" s="19">
        <f>'2 кв.'!K13-'1 кв.'!J13</f>
        <v>-8</v>
      </c>
      <c r="G8" s="19">
        <f>'2 кв.'!L13-'1 кв.'!M13</f>
        <v>-728</v>
      </c>
      <c r="H8" s="19">
        <f>'2 кв.'!O13-'1 кв.'!N13</f>
        <v>-5</v>
      </c>
      <c r="I8" s="19">
        <f>'2 кв.'!P13-'1 кв.'!O13</f>
        <v>-9</v>
      </c>
      <c r="J8" s="19">
        <f>'2 кв.'!Q13-'1 кв.'!P13</f>
        <v>-2</v>
      </c>
      <c r="K8" s="19">
        <f>'2 кв.'!R13-'1 кв.'!Q13</f>
        <v>0</v>
      </c>
      <c r="L8" s="19">
        <f>'2 кв.'!S13-'1 кв.'!R13</f>
        <v>-4</v>
      </c>
      <c r="M8" s="19">
        <f>'2 кв.'!T13-'1 кв.'!S13</f>
        <v>0</v>
      </c>
      <c r="N8" s="19">
        <f>'2 кв.'!U13-'1 кв.'!T13</f>
        <v>-12</v>
      </c>
      <c r="O8" s="19">
        <f>'2 кв.'!V13-'1 кв.'!U13</f>
        <v>-8</v>
      </c>
      <c r="P8" s="19">
        <f>'2 кв.'!W13-'1 кв.'!V13</f>
        <v>10</v>
      </c>
      <c r="Q8" s="19">
        <f>'2 кв.'!X13-'1 кв.'!W13</f>
        <v>2</v>
      </c>
      <c r="R8" s="19">
        <f>'2 кв.'!Y13-'1 кв.'!X13</f>
        <v>4</v>
      </c>
      <c r="S8" s="19">
        <f>'2 кв.'!Z13-'1 кв.'!Y13</f>
        <v>39</v>
      </c>
      <c r="T8" s="19">
        <f>'2 кв.'!AA13-'1 кв.'!Z13</f>
        <v>4</v>
      </c>
    </row>
    <row r="9" spans="1:21" ht="15" customHeight="1">
      <c r="A9" s="14" t="s">
        <v>35</v>
      </c>
      <c r="B9" s="30">
        <f>'2 кв.'!E14-'1 кв.'!D14</f>
        <v>26</v>
      </c>
      <c r="C9" s="19">
        <f>'2 кв.'!G14-'1 кв.'!E14</f>
        <v>-4624</v>
      </c>
      <c r="D9" s="19">
        <f>'2 кв.'!I14-'1 кв.'!F14</f>
        <v>-233</v>
      </c>
      <c r="E9" s="19">
        <f>'2 кв.'!J14-'1 кв.'!I15</f>
        <v>291</v>
      </c>
      <c r="F9" s="19">
        <f>'2 кв.'!K14-'1 кв.'!J14</f>
        <v>10</v>
      </c>
      <c r="G9" s="19">
        <f>'2 кв.'!L14-'1 кв.'!M14</f>
        <v>-4103</v>
      </c>
      <c r="H9" s="19">
        <f>'2 кв.'!O14-'1 кв.'!N14</f>
        <v>-1</v>
      </c>
      <c r="I9" s="19">
        <f>'2 кв.'!P14-'1 кв.'!O14</f>
        <v>16</v>
      </c>
      <c r="J9" s="19">
        <f>'2 кв.'!Q14-'1 кв.'!P14</f>
        <v>0</v>
      </c>
      <c r="K9" s="19">
        <f>'2 кв.'!R14-'1 кв.'!Q14</f>
        <v>0</v>
      </c>
      <c r="L9" s="19">
        <f>'2 кв.'!S14-'1 кв.'!R14</f>
        <v>0</v>
      </c>
      <c r="M9" s="19">
        <f>'2 кв.'!T14-'1 кв.'!S14</f>
        <v>0</v>
      </c>
      <c r="N9" s="19">
        <f>'2 кв.'!U14-'1 кв.'!T14</f>
        <v>41</v>
      </c>
      <c r="O9" s="19">
        <f>'2 кв.'!V14-'1 кв.'!U14</f>
        <v>-26</v>
      </c>
      <c r="P9" s="19">
        <f>'2 кв.'!W14-'1 кв.'!V14</f>
        <v>28</v>
      </c>
      <c r="Q9" s="19">
        <f>'2 кв.'!X14-'1 кв.'!W14</f>
        <v>31</v>
      </c>
      <c r="R9" s="30">
        <f>'2 кв.'!Y14-'1 кв.'!X14</f>
        <v>-1</v>
      </c>
      <c r="S9" s="19">
        <f>'2 кв.'!Z14-'1 кв.'!Y14</f>
        <v>36</v>
      </c>
      <c r="T9" s="19">
        <f>'2 кв.'!AA14-'1 кв.'!Z14</f>
        <v>54</v>
      </c>
    </row>
    <row r="10" spans="1:21" ht="15" customHeight="1">
      <c r="A10" s="14" t="s">
        <v>36</v>
      </c>
      <c r="B10" s="19">
        <f>'2 кв.'!E15-'1 кв.'!D15</f>
        <v>-44</v>
      </c>
      <c r="C10" s="19">
        <f>'2 кв.'!G15-'1 кв.'!E15</f>
        <v>-2240</v>
      </c>
      <c r="D10" s="19">
        <f>'2 кв.'!I15-'1 кв.'!F15</f>
        <v>-131</v>
      </c>
      <c r="E10" s="19">
        <f>'2 кв.'!J15-'1 кв.'!I16</f>
        <v>306</v>
      </c>
      <c r="F10" s="19">
        <f>'2 кв.'!K15-'1 кв.'!J15</f>
        <v>-28</v>
      </c>
      <c r="G10" s="19">
        <f>'2 кв.'!L15-'1 кв.'!M15</f>
        <v>-1868</v>
      </c>
      <c r="H10" s="19">
        <f>'2 кв.'!O15-'1 кв.'!N15</f>
        <v>-2</v>
      </c>
      <c r="I10" s="19">
        <f>'2 кв.'!P15-'1 кв.'!O15</f>
        <v>-48</v>
      </c>
      <c r="J10" s="19">
        <f>'2 кв.'!Q15-'1 кв.'!P15</f>
        <v>0</v>
      </c>
      <c r="K10" s="19">
        <f>'2 кв.'!R15-'1 кв.'!Q15</f>
        <v>-20</v>
      </c>
      <c r="L10" s="19">
        <f>'2 кв.'!S15-'1 кв.'!R15</f>
        <v>-4</v>
      </c>
      <c r="M10" s="19">
        <f>'2 кв.'!T15-'1 кв.'!S15</f>
        <v>2</v>
      </c>
      <c r="N10" s="19">
        <f>'2 кв.'!U15-'1 кв.'!T15</f>
        <v>-7</v>
      </c>
      <c r="O10" s="19">
        <f>'2 кв.'!V15-'1 кв.'!U15</f>
        <v>-65</v>
      </c>
      <c r="P10" s="19">
        <f>'2 кв.'!W15-'1 кв.'!V15</f>
        <v>19</v>
      </c>
      <c r="Q10" s="19">
        <f>'2 кв.'!X15-'1 кв.'!W15</f>
        <v>2</v>
      </c>
      <c r="R10" s="19">
        <f>'2 кв.'!Y15-'1 кв.'!X15</f>
        <v>14</v>
      </c>
      <c r="S10" s="19">
        <f>'2 кв.'!Z15-'1 кв.'!Y15</f>
        <v>88</v>
      </c>
      <c r="T10" s="19">
        <f>'2 кв.'!AA15-'1 кв.'!Z15</f>
        <v>31</v>
      </c>
    </row>
    <row r="11" spans="1:21" ht="15" customHeight="1">
      <c r="A11" s="14" t="s">
        <v>37</v>
      </c>
      <c r="B11" s="30">
        <f>'2 кв.'!E16-'1 кв.'!D16</f>
        <v>-12</v>
      </c>
      <c r="C11" s="19">
        <f>'2 кв.'!G16-'1 кв.'!E16</f>
        <v>-882</v>
      </c>
      <c r="D11" s="19">
        <f>'2 кв.'!I16-'1 кв.'!F16</f>
        <v>-27</v>
      </c>
      <c r="E11" s="19">
        <f>'2 кв.'!J16-'1 кв.'!I17</f>
        <v>61</v>
      </c>
      <c r="F11" s="19">
        <f>'2 кв.'!K16-'1 кв.'!J16</f>
        <v>-15</v>
      </c>
      <c r="G11" s="19">
        <f>'2 кв.'!L16-'1 кв.'!M16</f>
        <v>-760</v>
      </c>
      <c r="H11" s="19">
        <f>'2 кв.'!O16-'1 кв.'!N16</f>
        <v>-13</v>
      </c>
      <c r="I11" s="19">
        <f>'2 кв.'!P16-'1 кв.'!O16</f>
        <v>-21</v>
      </c>
      <c r="J11" s="19">
        <f>'2 кв.'!Q16-'1 кв.'!P16</f>
        <v>0</v>
      </c>
      <c r="K11" s="19">
        <f>'2 кв.'!R16-'1 кв.'!Q16</f>
        <v>-15</v>
      </c>
      <c r="L11" s="19">
        <f>'2 кв.'!S16-'1 кв.'!R16</f>
        <v>0</v>
      </c>
      <c r="M11" s="19">
        <f>'2 кв.'!T16-'1 кв.'!S16</f>
        <v>1</v>
      </c>
      <c r="N11" s="19">
        <f>'2 кв.'!U16-'1 кв.'!T16</f>
        <v>-37</v>
      </c>
      <c r="O11" s="19">
        <f>'2 кв.'!V16-'1 кв.'!U16</f>
        <v>-11</v>
      </c>
      <c r="P11" s="30">
        <f>'2 кв.'!W16-'1 кв.'!V16</f>
        <v>-5</v>
      </c>
      <c r="Q11" s="30">
        <f>'2 кв.'!X16-'1 кв.'!W16</f>
        <v>-7</v>
      </c>
      <c r="R11" s="19">
        <f>'2 кв.'!Y16-'1 кв.'!X16</f>
        <v>1</v>
      </c>
      <c r="S11" s="19">
        <f>'2 кв.'!Z16-'1 кв.'!Y16</f>
        <v>197</v>
      </c>
      <c r="T11" s="19">
        <f>'2 кв.'!AA16-'1 кв.'!Z16</f>
        <v>10</v>
      </c>
      <c r="U11" t="s">
        <v>64</v>
      </c>
    </row>
    <row r="12" spans="1:21" ht="15" customHeight="1">
      <c r="A12" s="13" t="s">
        <v>38</v>
      </c>
      <c r="B12" s="19">
        <f>'2 кв.'!E17-'1 кв.'!D17</f>
        <v>6</v>
      </c>
      <c r="C12" s="19">
        <f>'2 кв.'!G17-'1 кв.'!E17</f>
        <v>-712</v>
      </c>
      <c r="D12" s="19">
        <f>'2 кв.'!I17-'1 кв.'!F17</f>
        <v>-27</v>
      </c>
      <c r="E12" s="19">
        <f>'2 кв.'!J17-'1 кв.'!I18</f>
        <v>-73</v>
      </c>
      <c r="F12" s="19">
        <f>'2 кв.'!K17-'1 кв.'!J17</f>
        <v>2</v>
      </c>
      <c r="G12" s="19">
        <f>'2 кв.'!L17-'1 кв.'!M17</f>
        <v>-654</v>
      </c>
      <c r="H12" s="19">
        <f>'2 кв.'!O17-'1 кв.'!N17</f>
        <v>7</v>
      </c>
      <c r="I12" s="19">
        <f>'2 кв.'!P17-'1 кв.'!O17</f>
        <v>4</v>
      </c>
      <c r="J12" s="19">
        <f>'2 кв.'!Q17-'1 кв.'!P17</f>
        <v>0</v>
      </c>
      <c r="K12" s="19">
        <f>'2 кв.'!R17-'1 кв.'!Q17</f>
        <v>1</v>
      </c>
      <c r="L12" s="19">
        <f>'2 кв.'!S17-'1 кв.'!R17</f>
        <v>2</v>
      </c>
      <c r="M12" s="19">
        <f>'2 кв.'!T17-'1 кв.'!S17</f>
        <v>0</v>
      </c>
      <c r="N12" s="19">
        <f>'2 кв.'!U17-'1 кв.'!T17</f>
        <v>8</v>
      </c>
      <c r="O12" s="19">
        <f>'2 кв.'!V17-'1 кв.'!U17</f>
        <v>6</v>
      </c>
      <c r="P12" s="19">
        <f>'2 кв.'!W17-'1 кв.'!V17</f>
        <v>6</v>
      </c>
      <c r="Q12" s="19">
        <f>'2 кв.'!X17-'1 кв.'!W17</f>
        <v>2</v>
      </c>
      <c r="R12" s="19">
        <f>'2 кв.'!Y17-'1 кв.'!X17</f>
        <v>0</v>
      </c>
      <c r="S12" s="30">
        <f>'2 кв.'!Z17-'1 кв.'!Y17</f>
        <v>-12</v>
      </c>
      <c r="T12" s="30">
        <f>'2 кв.'!AA17-'1 кв.'!Z17</f>
        <v>-2</v>
      </c>
      <c r="U12" t="s">
        <v>64</v>
      </c>
    </row>
    <row r="13" spans="1:21" ht="15" customHeight="1">
      <c r="A13" s="14" t="s">
        <v>39</v>
      </c>
      <c r="B13" s="19">
        <f>'2 кв.'!E18-'1 кв.'!D18</f>
        <v>3</v>
      </c>
      <c r="C13" s="19">
        <f>'2 кв.'!G18-'1 кв.'!E18</f>
        <v>-1570</v>
      </c>
      <c r="D13" s="19">
        <f>'2 кв.'!I18-'1 кв.'!F18</f>
        <v>-48</v>
      </c>
      <c r="E13" s="19">
        <f>'2 кв.'!J18-'1 кв.'!I19</f>
        <v>-75</v>
      </c>
      <c r="F13" s="19">
        <f>'2 кв.'!K18-'1 кв.'!J18</f>
        <v>18</v>
      </c>
      <c r="G13" s="19">
        <f>'2 кв.'!L18-'1 кв.'!M18</f>
        <v>-1414</v>
      </c>
      <c r="H13" s="19">
        <f>'2 кв.'!O18-'1 кв.'!N18</f>
        <v>-19</v>
      </c>
      <c r="I13" s="19">
        <f>'2 кв.'!P18-'1 кв.'!O18</f>
        <v>25</v>
      </c>
      <c r="J13" s="19">
        <f>'2 кв.'!Q18-'1 кв.'!P18</f>
        <v>0</v>
      </c>
      <c r="K13" s="19">
        <f>'2 кв.'!R18-'1 кв.'!Q18</f>
        <v>9</v>
      </c>
      <c r="L13" s="19">
        <f>'2 кв.'!S18-'1 кв.'!R18</f>
        <v>-6</v>
      </c>
      <c r="M13" s="19">
        <f>'2 кв.'!T18-'1 кв.'!S18</f>
        <v>0</v>
      </c>
      <c r="N13" s="19">
        <f>'2 кв.'!U18-'1 кв.'!T18</f>
        <v>-8</v>
      </c>
      <c r="O13" s="19">
        <f>'2 кв.'!V18-'1 кв.'!U18</f>
        <v>17</v>
      </c>
      <c r="P13" s="19">
        <f>'2 кв.'!W18-'1 кв.'!V18</f>
        <v>2</v>
      </c>
      <c r="Q13" s="19">
        <f>'2 кв.'!X18-'1 кв.'!W18</f>
        <v>0</v>
      </c>
      <c r="R13" s="30">
        <f>'2 кв.'!Y18-'1 кв.'!X18</f>
        <v>-3</v>
      </c>
      <c r="S13" s="19">
        <f>'2 кв.'!Z18-'1 кв.'!Y18</f>
        <v>47</v>
      </c>
      <c r="T13" s="19">
        <f>'2 кв.'!AA18-'1 кв.'!Z18</f>
        <v>0</v>
      </c>
    </row>
    <row r="14" spans="1:21" ht="15" customHeight="1">
      <c r="A14" s="14" t="s">
        <v>40</v>
      </c>
      <c r="B14" s="19">
        <f>'2 кв.'!E19-'1 кв.'!D19</f>
        <v>0</v>
      </c>
      <c r="C14" s="19">
        <f>'2 кв.'!G19-'1 кв.'!E19</f>
        <v>-891</v>
      </c>
      <c r="D14" s="19">
        <f>'2 кв.'!I19-'1 кв.'!F19</f>
        <v>-68</v>
      </c>
      <c r="E14" s="19">
        <f>'2 кв.'!J19-'1 кв.'!I20</f>
        <v>122</v>
      </c>
      <c r="F14" s="19">
        <f>'2 кв.'!K19-'1 кв.'!J19</f>
        <v>0</v>
      </c>
      <c r="G14" s="19">
        <f>'2 кв.'!L19-'1 кв.'!M19</f>
        <v>-746</v>
      </c>
      <c r="H14" s="19">
        <f>'2 кв.'!O19-'1 кв.'!N19</f>
        <v>0</v>
      </c>
      <c r="I14" s="19">
        <f>'2 кв.'!P19-'1 кв.'!O19</f>
        <v>0</v>
      </c>
      <c r="J14" s="19">
        <f>'2 кв.'!Q19-'1 кв.'!P19</f>
        <v>0</v>
      </c>
      <c r="K14" s="19">
        <f>'2 кв.'!R19-'1 кв.'!Q19</f>
        <v>0</v>
      </c>
      <c r="L14" s="19">
        <f>'2 кв.'!S19-'1 кв.'!R19</f>
        <v>0</v>
      </c>
      <c r="M14" s="19">
        <f>'2 кв.'!T19-'1 кв.'!S19</f>
        <v>0</v>
      </c>
      <c r="N14" s="19">
        <f>'2 кв.'!U19-'1 кв.'!T19</f>
        <v>0</v>
      </c>
      <c r="O14" s="19">
        <f>'2 кв.'!V19-'1 кв.'!U19</f>
        <v>0</v>
      </c>
      <c r="P14" s="19">
        <f>'2 кв.'!W19-'1 кв.'!V19</f>
        <v>0</v>
      </c>
      <c r="Q14" s="19">
        <f>'2 кв.'!X19-'1 кв.'!W19</f>
        <v>0</v>
      </c>
      <c r="R14" s="19">
        <f>'2 кв.'!Y19-'1 кв.'!X19</f>
        <v>0</v>
      </c>
      <c r="S14" s="19">
        <f>'2 кв.'!Z19-'1 кв.'!Y19</f>
        <v>0</v>
      </c>
      <c r="T14" s="19">
        <f>'2 кв.'!AA19-'1 кв.'!Z19</f>
        <v>0</v>
      </c>
    </row>
    <row r="15" spans="1:21" ht="15" customHeight="1">
      <c r="A15" s="14" t="s">
        <v>41</v>
      </c>
      <c r="B15" s="30">
        <f>'2 кв.'!E20-'1 кв.'!D20</f>
        <v>7</v>
      </c>
      <c r="C15" s="19">
        <f>'2 кв.'!G20-'1 кв.'!E20</f>
        <v>-666</v>
      </c>
      <c r="D15" s="19">
        <f>'2 кв.'!I20-'1 кв.'!F20</f>
        <v>-25</v>
      </c>
      <c r="E15" s="19">
        <f>'2 кв.'!J20-'1 кв.'!I21</f>
        <v>-25</v>
      </c>
      <c r="F15" s="19">
        <f>'2 кв.'!K20-'1 кв.'!J20</f>
        <v>6</v>
      </c>
      <c r="G15" s="19">
        <f>'2 кв.'!L20-'1 кв.'!M20</f>
        <v>-591</v>
      </c>
      <c r="H15" s="19">
        <f>'2 кв.'!O20-'1 кв.'!N20</f>
        <v>12</v>
      </c>
      <c r="I15" s="19">
        <f>'2 кв.'!P20-'1 кв.'!O20</f>
        <v>13</v>
      </c>
      <c r="J15" s="19">
        <f>'2 кв.'!Q20-'1 кв.'!P20</f>
        <v>1</v>
      </c>
      <c r="K15" s="19">
        <f>'2 кв.'!R20-'1 кв.'!Q20</f>
        <v>1</v>
      </c>
      <c r="L15" s="19">
        <f>'2 кв.'!S20-'1 кв.'!R20</f>
        <v>1</v>
      </c>
      <c r="M15" s="19">
        <f>'2 кв.'!T20-'1 кв.'!S20</f>
        <v>-1</v>
      </c>
      <c r="N15" s="19">
        <f>'2 кв.'!U20-'1 кв.'!T20</f>
        <v>20</v>
      </c>
      <c r="O15" s="19">
        <f>'2 кв.'!V20-'1 кв.'!U20</f>
        <v>7</v>
      </c>
      <c r="P15" s="19">
        <f>'2 кв.'!W20-'1 кв.'!V20</f>
        <v>4</v>
      </c>
      <c r="Q15" s="19">
        <f>'2 кв.'!X20-'1 кв.'!W20</f>
        <v>2</v>
      </c>
      <c r="R15" s="19">
        <f>'2 кв.'!Y20-'1 кв.'!X20</f>
        <v>0</v>
      </c>
      <c r="S15" s="19">
        <f>'2 кв.'!Z20-'1 кв.'!Y20</f>
        <v>32</v>
      </c>
      <c r="T15" s="19">
        <f>'2 кв.'!AA20-'1 кв.'!Z20</f>
        <v>0</v>
      </c>
      <c r="U15" t="s">
        <v>62</v>
      </c>
    </row>
    <row r="16" spans="1:21" ht="15" customHeight="1">
      <c r="A16" s="14" t="s">
        <v>42</v>
      </c>
      <c r="B16" s="30">
        <f>'2 кв.'!E21-'1 кв.'!D21</f>
        <v>-2</v>
      </c>
      <c r="C16" s="19">
        <f>'2 кв.'!G21-'1 кв.'!E21</f>
        <v>-647</v>
      </c>
      <c r="D16" s="19">
        <f>'2 кв.'!I21-'1 кв.'!F21</f>
        <v>-38</v>
      </c>
      <c r="E16" s="19">
        <f>'2 кв.'!J21-'1 кв.'!I22</f>
        <v>-277</v>
      </c>
      <c r="F16" s="19">
        <f>'2 кв.'!K21-'1 кв.'!J21</f>
        <v>-1</v>
      </c>
      <c r="G16" s="19">
        <f>'2 кв.'!L21-'1 кв.'!M21</f>
        <v>-563</v>
      </c>
      <c r="H16" s="19">
        <f>'2 кв.'!O21-'1 кв.'!N21</f>
        <v>8</v>
      </c>
      <c r="I16" s="19">
        <f>'2 кв.'!P21-'1 кв.'!O21</f>
        <v>1</v>
      </c>
      <c r="J16" s="19">
        <f>'2 кв.'!Q21-'1 кв.'!P21</f>
        <v>0</v>
      </c>
      <c r="K16" s="19">
        <f>'2 кв.'!R21-'1 кв.'!Q21</f>
        <v>1</v>
      </c>
      <c r="L16" s="19">
        <f>'2 кв.'!S21-'1 кв.'!R21</f>
        <v>-1</v>
      </c>
      <c r="M16" s="19">
        <f>'2 кв.'!T21-'1 кв.'!S21</f>
        <v>0</v>
      </c>
      <c r="N16" s="19">
        <f>'2 кв.'!U21-'1 кв.'!T21</f>
        <v>13</v>
      </c>
      <c r="O16" s="19">
        <f>'2 кв.'!V21-'1 кв.'!U21</f>
        <v>-4</v>
      </c>
      <c r="P16" s="19">
        <f>'2 кв.'!W21-'1 кв.'!V21</f>
        <v>7</v>
      </c>
      <c r="Q16" s="19">
        <f>'2 кв.'!X21-'1 кв.'!W21</f>
        <v>2</v>
      </c>
      <c r="R16" s="19">
        <f>'2 кв.'!Y21-'1 кв.'!X21</f>
        <v>0</v>
      </c>
      <c r="S16" s="19">
        <f>'2 кв.'!Z21-'1 кв.'!Y21</f>
        <v>19</v>
      </c>
      <c r="T16" s="19">
        <f>'2 кв.'!AA21-'1 кв.'!Z21</f>
        <v>2</v>
      </c>
    </row>
    <row r="17" spans="1:21" ht="15" customHeight="1">
      <c r="A17" s="14" t="s">
        <v>43</v>
      </c>
      <c r="B17" s="30">
        <f>'2 кв.'!E22-'1 кв.'!D22</f>
        <v>-29</v>
      </c>
      <c r="C17" s="19">
        <f>'2 кв.'!G22-'1 кв.'!E22</f>
        <v>-2559</v>
      </c>
      <c r="D17" s="19">
        <f>'2 кв.'!I22-'1 кв.'!F22</f>
        <v>-120</v>
      </c>
      <c r="E17" s="19">
        <f>'2 кв.'!J22-'1 кв.'!I23</f>
        <v>128</v>
      </c>
      <c r="F17" s="19">
        <f>'2 кв.'!K22-'1 кв.'!J22</f>
        <v>-31</v>
      </c>
      <c r="G17" s="19">
        <f>'2 кв.'!L22-'1 кв.'!M22</f>
        <v>-2253</v>
      </c>
      <c r="H17" s="19">
        <f>'2 кв.'!O22-'1 кв.'!N22</f>
        <v>-14</v>
      </c>
      <c r="I17" s="19">
        <f>'2 кв.'!P22-'1 кв.'!O22</f>
        <v>-30</v>
      </c>
      <c r="J17" s="19">
        <f>'2 кв.'!Q22-'1 кв.'!P22</f>
        <v>-18</v>
      </c>
      <c r="K17" s="19">
        <f>'2 кв.'!R22-'1 кв.'!Q22</f>
        <v>-17</v>
      </c>
      <c r="L17" s="19">
        <f>'2 кв.'!S22-'1 кв.'!R22</f>
        <v>-9</v>
      </c>
      <c r="M17" s="19">
        <f>'2 кв.'!T22-'1 кв.'!S22</f>
        <v>0</v>
      </c>
      <c r="N17" s="19">
        <f>'2 кв.'!U22-'1 кв.'!T22</f>
        <v>-56</v>
      </c>
      <c r="O17" s="19">
        <f>'2 кв.'!V22-'1 кв.'!U22</f>
        <v>-32</v>
      </c>
      <c r="P17" s="19">
        <f>'2 кв.'!W22-'1 кв.'!V22</f>
        <v>36</v>
      </c>
      <c r="Q17" s="19">
        <f>'2 кв.'!X22-'1 кв.'!W22</f>
        <v>32</v>
      </c>
      <c r="R17" s="19">
        <f>'2 кв.'!Y22-'1 кв.'!X22</f>
        <v>12</v>
      </c>
      <c r="S17" s="19">
        <f>'2 кв.'!Z22-'1 кв.'!Y22</f>
        <v>99</v>
      </c>
      <c r="T17" s="19">
        <f>'2 кв.'!AA22-'1 кв.'!Z22</f>
        <v>11</v>
      </c>
    </row>
    <row r="18" spans="1:21" ht="15" customHeight="1">
      <c r="A18" s="14" t="s">
        <v>44</v>
      </c>
      <c r="B18" s="19">
        <f>'2 кв.'!E23-'1 кв.'!D23</f>
        <v>4</v>
      </c>
      <c r="C18" s="19">
        <f>'2 кв.'!G23-'1 кв.'!E23</f>
        <v>-2192</v>
      </c>
      <c r="D18" s="19">
        <f>'2 кв.'!I23-'1 кв.'!F23</f>
        <v>-87</v>
      </c>
      <c r="E18" s="19">
        <f>'2 кв.'!J23-'1 кв.'!I24</f>
        <v>113</v>
      </c>
      <c r="F18" s="19">
        <f>'2 кв.'!K23-'1 кв.'!J23</f>
        <v>4</v>
      </c>
      <c r="G18" s="19">
        <f>'2 кв.'!L23-'1 кв.'!M23</f>
        <v>-1983</v>
      </c>
      <c r="H18" s="19">
        <f>'2 кв.'!O23-'1 кв.'!N23</f>
        <v>23</v>
      </c>
      <c r="I18" s="19">
        <f>'2 кв.'!P23-'1 кв.'!O23</f>
        <v>-15</v>
      </c>
      <c r="J18" s="19">
        <f>'2 кв.'!Q23-'1 кв.'!P23</f>
        <v>0</v>
      </c>
      <c r="K18" s="19">
        <f>'2 кв.'!R23-'1 кв.'!Q23</f>
        <v>4</v>
      </c>
      <c r="L18" s="19">
        <f>'2 кв.'!S23-'1 кв.'!R23</f>
        <v>-1</v>
      </c>
      <c r="M18" s="19">
        <f>'2 кв.'!T23-'1 кв.'!S23</f>
        <v>0</v>
      </c>
      <c r="N18" s="19">
        <f>'2 кв.'!U23-'1 кв.'!T23</f>
        <v>10</v>
      </c>
      <c r="O18" s="19">
        <f>'2 кв.'!V23-'1 кв.'!U23</f>
        <v>1</v>
      </c>
      <c r="P18" s="19">
        <f>'2 кв.'!W23-'1 кв.'!V23</f>
        <v>31</v>
      </c>
      <c r="Q18" s="19">
        <f>'2 кв.'!X23-'1 кв.'!W23</f>
        <v>4</v>
      </c>
      <c r="R18" s="19">
        <f>'2 кв.'!Y23-'1 кв.'!X23</f>
        <v>7</v>
      </c>
      <c r="S18" s="19">
        <f>'2 кв.'!Z23-'1 кв.'!Y23</f>
        <v>90</v>
      </c>
      <c r="T18" s="19">
        <f>'2 кв.'!AA23-'1 кв.'!Z23</f>
        <v>4</v>
      </c>
    </row>
    <row r="19" spans="1:21" ht="15" customHeight="1">
      <c r="A19" s="14" t="s">
        <v>45</v>
      </c>
      <c r="B19" s="30">
        <f>'2 кв.'!E24-'1 кв.'!D24</f>
        <v>-15</v>
      </c>
      <c r="C19" s="19">
        <f>'2 кв.'!G24-'1 кв.'!E24</f>
        <v>-1391</v>
      </c>
      <c r="D19" s="19">
        <f>'2 кв.'!I24-'1 кв.'!F24</f>
        <v>-41</v>
      </c>
      <c r="E19" s="19">
        <f>'2 кв.'!J24-'1 кв.'!I25</f>
        <v>6</v>
      </c>
      <c r="F19" s="19">
        <f>'2 кв.'!K24-'1 кв.'!J24</f>
        <v>-17</v>
      </c>
      <c r="G19" s="19">
        <f>'2 кв.'!L24-'1 кв.'!M24</f>
        <v>-1251</v>
      </c>
      <c r="H19" s="19">
        <f>'2 кв.'!O24-'1 кв.'!N24</f>
        <v>-6</v>
      </c>
      <c r="I19" s="19">
        <f>'2 кв.'!P24-'1 кв.'!O24</f>
        <v>-14</v>
      </c>
      <c r="J19" s="19">
        <f>'2 кв.'!Q24-'1 кв.'!P24</f>
        <v>0</v>
      </c>
      <c r="K19" s="19">
        <f>'2 кв.'!R24-'1 кв.'!Q24</f>
        <v>-2</v>
      </c>
      <c r="L19" s="19">
        <f>'2 кв.'!S24-'1 кв.'!R24</f>
        <v>-1</v>
      </c>
      <c r="M19" s="19">
        <f>'2 кв.'!T24-'1 кв.'!S24</f>
        <v>2</v>
      </c>
      <c r="N19" s="19">
        <f>'2 кв.'!U24-'1 кв.'!T24</f>
        <v>-16</v>
      </c>
      <c r="O19" s="19">
        <f>'2 кв.'!V24-'1 кв.'!U24</f>
        <v>-5</v>
      </c>
      <c r="P19" s="19">
        <f>'2 кв.'!W24-'1 кв.'!V24</f>
        <v>14</v>
      </c>
      <c r="Q19" s="19">
        <f>'2 кв.'!X24-'1 кв.'!W24</f>
        <v>16</v>
      </c>
      <c r="R19" s="19">
        <f>'2 кв.'!Y24-'1 кв.'!X24</f>
        <v>46</v>
      </c>
      <c r="S19" s="19">
        <f>'2 кв.'!Z24-'1 кв.'!Y24</f>
        <v>120</v>
      </c>
      <c r="T19" s="19">
        <f>'2 кв.'!AA24-'1 кв.'!Z24</f>
        <v>50</v>
      </c>
      <c r="U19" t="s">
        <v>65</v>
      </c>
    </row>
    <row r="20" spans="1:21" ht="15" customHeight="1">
      <c r="A20" s="14" t="s">
        <v>46</v>
      </c>
      <c r="B20" s="30">
        <f>'2 кв.'!E25-'1 кв.'!D25</f>
        <v>5</v>
      </c>
      <c r="C20" s="19">
        <f>'2 кв.'!G25-'1 кв.'!E25</f>
        <v>-1049</v>
      </c>
      <c r="D20" s="19">
        <f>'2 кв.'!I25-'1 кв.'!F25</f>
        <v>-43</v>
      </c>
      <c r="E20" s="19">
        <f>'2 кв.'!J25-'1 кв.'!I26</f>
        <v>-53</v>
      </c>
      <c r="F20" s="19">
        <f>'2 кв.'!K25-'1 кв.'!J25</f>
        <v>1</v>
      </c>
      <c r="G20" s="19">
        <f>'2 кв.'!L25-'1 кв.'!M25</f>
        <v>-928</v>
      </c>
      <c r="H20" s="19">
        <f>'2 кв.'!O25-'1 кв.'!N25</f>
        <v>-2</v>
      </c>
      <c r="I20" s="19">
        <f>'2 кв.'!P25-'1 кв.'!O25</f>
        <v>3</v>
      </c>
      <c r="J20" s="19">
        <f>'2 кв.'!Q25-'1 кв.'!P25</f>
        <v>2</v>
      </c>
      <c r="K20" s="19">
        <f>'2 кв.'!R25-'1 кв.'!Q25</f>
        <v>-1</v>
      </c>
      <c r="L20" s="19">
        <f>'2 кв.'!S25-'1 кв.'!R25</f>
        <v>-1</v>
      </c>
      <c r="M20" s="19">
        <f>'2 кв.'!T25-'1 кв.'!S25</f>
        <v>0</v>
      </c>
      <c r="N20" s="19">
        <f>'2 кв.'!U25-'1 кв.'!T25</f>
        <v>-3</v>
      </c>
      <c r="O20" s="19">
        <f>'2 кв.'!V25-'1 кв.'!U25</f>
        <v>4</v>
      </c>
      <c r="P20" s="19">
        <f>'2 кв.'!W25-'1 кв.'!V25</f>
        <v>7</v>
      </c>
      <c r="Q20" s="19">
        <f>'2 кв.'!X25-'1 кв.'!W25</f>
        <v>3</v>
      </c>
      <c r="R20" s="19">
        <f>'2 кв.'!Y25-'1 кв.'!X25</f>
        <v>3</v>
      </c>
      <c r="S20" s="19">
        <f>'2 кв.'!Z25-'1 кв.'!Y25</f>
        <v>161</v>
      </c>
      <c r="T20" s="19">
        <f>'2 кв.'!AA25-'1 кв.'!Z25</f>
        <v>25</v>
      </c>
    </row>
    <row r="21" spans="1:21" ht="15" customHeight="1">
      <c r="A21" s="14" t="s">
        <v>47</v>
      </c>
      <c r="B21" s="30">
        <f>'2 кв.'!E26-'1 кв.'!D26</f>
        <v>-11</v>
      </c>
      <c r="C21" s="19">
        <f>'2 кв.'!G26-'1 кв.'!E26</f>
        <v>-1048</v>
      </c>
      <c r="D21" s="19">
        <f>'2 кв.'!I26-'1 кв.'!F26</f>
        <v>-50</v>
      </c>
      <c r="E21" s="19">
        <f>'2 кв.'!J26-'1 кв.'!I27</f>
        <v>69</v>
      </c>
      <c r="F21" s="19">
        <f>'2 кв.'!K26-'1 кв.'!J26</f>
        <v>-9</v>
      </c>
      <c r="G21" s="19">
        <f>'2 кв.'!L26-'1 кв.'!M26</f>
        <v>-869</v>
      </c>
      <c r="H21" s="19">
        <f>'2 кв.'!O26-'1 кв.'!N26</f>
        <v>-9</v>
      </c>
      <c r="I21" s="19">
        <f>'2 кв.'!P26-'1 кв.'!O26</f>
        <v>0</v>
      </c>
      <c r="J21" s="19">
        <f>'2 кв.'!Q26-'1 кв.'!P26</f>
        <v>-7</v>
      </c>
      <c r="K21" s="19">
        <f>'2 кв.'!R26-'1 кв.'!Q26</f>
        <v>-3</v>
      </c>
      <c r="L21" s="19">
        <f>'2 кв.'!S26-'1 кв.'!R26</f>
        <v>-4</v>
      </c>
      <c r="M21" s="19">
        <f>'2 кв.'!T26-'1 кв.'!S26</f>
        <v>0</v>
      </c>
      <c r="N21" s="19">
        <f>'2 кв.'!U26-'1 кв.'!T26</f>
        <v>-9</v>
      </c>
      <c r="O21" s="19">
        <f>'2 кв.'!V26-'1 кв.'!U26</f>
        <v>-14</v>
      </c>
      <c r="P21" s="30">
        <f>'2 кв.'!W26-'1 кв.'!V26</f>
        <v>-10</v>
      </c>
      <c r="Q21" s="19">
        <f>'2 кв.'!X26-'1 кв.'!W26</f>
        <v>8</v>
      </c>
      <c r="R21" s="19">
        <f>'2 кв.'!Y26-'1 кв.'!X26</f>
        <v>0</v>
      </c>
      <c r="S21" s="19">
        <f>'2 кв.'!Z26-'1 кв.'!Y26</f>
        <v>68</v>
      </c>
      <c r="T21" s="19">
        <f>'2 кв.'!AA26-'1 кв.'!Z26</f>
        <v>-2</v>
      </c>
    </row>
    <row r="22" spans="1:21" ht="15" customHeight="1">
      <c r="A22" s="14" t="s">
        <v>48</v>
      </c>
      <c r="B22" s="30">
        <f>'2 кв.'!E27-'1 кв.'!D27</f>
        <v>-4</v>
      </c>
      <c r="C22" s="19">
        <f>'2 кв.'!G27-'1 кв.'!E27</f>
        <v>-2687</v>
      </c>
      <c r="D22" s="19">
        <f>'2 кв.'!I27-'1 кв.'!F27</f>
        <v>-84</v>
      </c>
      <c r="E22" s="19">
        <f>'2 кв.'!J27-'1 кв.'!I28</f>
        <v>219</v>
      </c>
      <c r="F22" s="19">
        <f>'2 кв.'!K27-'1 кв.'!J27</f>
        <v>-41</v>
      </c>
      <c r="G22" s="19">
        <f>'2 кв.'!L27-'1 кв.'!M27</f>
        <v>-2691</v>
      </c>
      <c r="H22" s="19">
        <f>'2 кв.'!O27-'1 кв.'!N27</f>
        <v>117</v>
      </c>
      <c r="I22" s="19">
        <f>'2 кв.'!P27-'1 кв.'!O27</f>
        <v>-383</v>
      </c>
      <c r="J22" s="19">
        <f>'2 кв.'!Q27-'1 кв.'!P27</f>
        <v>-31</v>
      </c>
      <c r="K22" s="19">
        <f>'2 кв.'!R27-'1 кв.'!Q27</f>
        <v>35</v>
      </c>
      <c r="L22" s="19">
        <f>'2 кв.'!S27-'1 кв.'!R27</f>
        <v>-4</v>
      </c>
      <c r="M22" s="19">
        <f>'2 кв.'!T27-'1 кв.'!S27</f>
        <v>-3</v>
      </c>
      <c r="N22" s="19">
        <f>'2 кв.'!U27-'1 кв.'!T27</f>
        <v>-239</v>
      </c>
      <c r="O22" s="19">
        <f>'2 кв.'!V27-'1 кв.'!U27</f>
        <v>-30</v>
      </c>
      <c r="P22" s="30">
        <f>'2 кв.'!W27-'1 кв.'!V27</f>
        <v>-4</v>
      </c>
      <c r="Q22" s="30">
        <f>'2 кв.'!X27-'1 кв.'!W27</f>
        <v>-66</v>
      </c>
      <c r="R22" s="30">
        <f>'2 кв.'!Y27-'1 кв.'!X27</f>
        <v>-7</v>
      </c>
      <c r="S22" s="19">
        <f>'2 кв.'!Z27-'1 кв.'!Y27</f>
        <v>85</v>
      </c>
      <c r="T22" s="19">
        <f>'2 кв.'!AA27-'1 кв.'!Z27</f>
        <v>31</v>
      </c>
      <c r="U22" t="s">
        <v>63</v>
      </c>
    </row>
    <row r="23" spans="1:21" ht="15" customHeight="1">
      <c r="A23" s="14" t="s">
        <v>49</v>
      </c>
      <c r="B23" s="19">
        <f>'2 кв.'!E28-'1 кв.'!D28</f>
        <v>-7</v>
      </c>
      <c r="C23" s="19">
        <f>'2 кв.'!G28-'1 кв.'!E28</f>
        <v>-1287</v>
      </c>
      <c r="D23" s="19">
        <f>'2 кв.'!I28-'1 кв.'!F28</f>
        <v>-53</v>
      </c>
      <c r="E23" s="19">
        <f>'2 кв.'!J28-'1 кв.'!I29</f>
        <v>98</v>
      </c>
      <c r="F23" s="19">
        <f>'2 кв.'!K28-'1 кв.'!J28</f>
        <v>0</v>
      </c>
      <c r="G23" s="19">
        <f>'2 кв.'!L28-'1 кв.'!M28</f>
        <v>-1106</v>
      </c>
      <c r="H23" s="19">
        <f>'2 кв.'!O28-'1 кв.'!N28</f>
        <v>4</v>
      </c>
      <c r="I23" s="19">
        <f>'2 кв.'!P28-'1 кв.'!O28</f>
        <v>-11</v>
      </c>
      <c r="J23" s="19">
        <f>'2 кв.'!Q28-'1 кв.'!P28</f>
        <v>-2</v>
      </c>
      <c r="K23" s="19">
        <f>'2 кв.'!R28-'1 кв.'!Q28</f>
        <v>0</v>
      </c>
      <c r="L23" s="19">
        <f>'2 кв.'!S28-'1 кв.'!R28</f>
        <v>0</v>
      </c>
      <c r="M23" s="19">
        <f>'2 кв.'!T28-'1 кв.'!S28</f>
        <v>1</v>
      </c>
      <c r="N23" s="19">
        <f>'2 кв.'!U28-'1 кв.'!T28</f>
        <v>-19</v>
      </c>
      <c r="O23" s="19">
        <f>'2 кв.'!V28-'1 кв.'!U28</f>
        <v>11</v>
      </c>
      <c r="P23" s="19">
        <f>'2 кв.'!W28-'1 кв.'!V28</f>
        <v>7</v>
      </c>
      <c r="Q23" s="19">
        <f>'2 кв.'!X28-'1 кв.'!W28</f>
        <v>7</v>
      </c>
      <c r="R23" s="19">
        <f>'2 кв.'!Y28-'1 кв.'!X28</f>
        <v>0</v>
      </c>
      <c r="S23" s="19">
        <f>'2 кв.'!Z28-'1 кв.'!Y28</f>
        <v>116</v>
      </c>
      <c r="T23" s="19">
        <f>'2 кв.'!AA28-'1 кв.'!Z28</f>
        <v>20</v>
      </c>
    </row>
    <row r="24" spans="1:21" ht="15" customHeight="1">
      <c r="A24" s="14" t="s">
        <v>50</v>
      </c>
      <c r="B24" s="19">
        <f>'2 кв.'!E29-'1 кв.'!D29</f>
        <v>3</v>
      </c>
      <c r="C24" s="19">
        <f>'2 кв.'!G29-'1 кв.'!E29</f>
        <v>-543</v>
      </c>
      <c r="D24" s="19">
        <f>'2 кв.'!I29-'1 кв.'!F29</f>
        <v>-25</v>
      </c>
      <c r="E24" s="19">
        <f>'2 кв.'!J29-'1 кв.'!I30</f>
        <v>-182</v>
      </c>
      <c r="F24" s="19">
        <f>'2 кв.'!K29-'1 кв.'!J29</f>
        <v>6</v>
      </c>
      <c r="G24" s="19">
        <f>'2 кв.'!L29-'1 кв.'!M29</f>
        <v>-485</v>
      </c>
      <c r="H24" s="19">
        <f>'2 кв.'!O29-'1 кв.'!N29</f>
        <v>12</v>
      </c>
      <c r="I24" s="19">
        <f>'2 кв.'!P29-'1 кв.'!O29</f>
        <v>8</v>
      </c>
      <c r="J24" s="19">
        <f>'2 кв.'!Q29-'1 кв.'!P29</f>
        <v>0</v>
      </c>
      <c r="K24" s="19">
        <f>'2 кв.'!R29-'1 кв.'!Q29</f>
        <v>0</v>
      </c>
      <c r="L24" s="19">
        <f>'2 кв.'!S29-'1 кв.'!R29</f>
        <v>0</v>
      </c>
      <c r="M24" s="19">
        <f>'2 кв.'!T29-'1 кв.'!S29</f>
        <v>0</v>
      </c>
      <c r="N24" s="19">
        <f>'2 кв.'!U29-'1 кв.'!T29</f>
        <v>8</v>
      </c>
      <c r="O24" s="19">
        <f>'2 кв.'!V29-'1 кв.'!U29</f>
        <v>12</v>
      </c>
      <c r="P24" s="19">
        <f>'2 кв.'!W29-'1 кв.'!V29</f>
        <v>4</v>
      </c>
      <c r="Q24" s="19">
        <f>'2 кв.'!X29-'1 кв.'!W29</f>
        <v>2</v>
      </c>
      <c r="R24" s="19">
        <f>'2 кв.'!Y29-'1 кв.'!X29</f>
        <v>3</v>
      </c>
      <c r="S24" s="19">
        <f>'2 кв.'!Z29-'1 кв.'!Y29</f>
        <v>20</v>
      </c>
      <c r="T24" s="30">
        <f>'2 кв.'!AA29-'1 кв.'!Z29</f>
        <v>-4</v>
      </c>
    </row>
    <row r="25" spans="1:21" ht="15" customHeight="1">
      <c r="A25" s="14" t="s">
        <v>51</v>
      </c>
      <c r="B25" s="30">
        <f>'2 кв.'!E30-'1 кв.'!D30</f>
        <v>-10</v>
      </c>
      <c r="C25" s="19">
        <f>'2 кв.'!G30-'1 кв.'!E30</f>
        <v>-1714</v>
      </c>
      <c r="D25" s="19">
        <f>'2 кв.'!I30-'1 кв.'!F30</f>
        <v>-72</v>
      </c>
      <c r="E25" s="19">
        <f>'2 кв.'!J30-'1 кв.'!I31</f>
        <v>169</v>
      </c>
      <c r="F25" s="19">
        <f>'2 кв.'!K30-'1 кв.'!J30</f>
        <v>-5</v>
      </c>
      <c r="G25" s="19">
        <f>'2 кв.'!L30-'1 кв.'!M30</f>
        <v>-1525</v>
      </c>
      <c r="H25" s="19">
        <f>'2 кв.'!O30-'1 кв.'!N30</f>
        <v>-6</v>
      </c>
      <c r="I25" s="19">
        <f>'2 кв.'!P30-'1 кв.'!O30</f>
        <v>-1</v>
      </c>
      <c r="J25" s="19">
        <f>'2 кв.'!Q30-'1 кв.'!P30</f>
        <v>-19</v>
      </c>
      <c r="K25" s="19">
        <f>'2 кв.'!R30-'1 кв.'!Q30</f>
        <v>-9</v>
      </c>
      <c r="L25" s="19">
        <f>'2 кв.'!S30-'1 кв.'!R30</f>
        <v>7</v>
      </c>
      <c r="M25" s="19">
        <f>'2 кв.'!T30-'1 кв.'!S30</f>
        <v>-3</v>
      </c>
      <c r="N25" s="19">
        <f>'2 кв.'!U30-'1 кв.'!T30</f>
        <v>-10</v>
      </c>
      <c r="O25" s="19">
        <f>'2 кв.'!V30-'1 кв.'!U30</f>
        <v>-21</v>
      </c>
      <c r="P25" s="19">
        <f>'2 кв.'!W30-'1 кв.'!V30</f>
        <v>0</v>
      </c>
      <c r="Q25" s="19">
        <f>'2 кв.'!X30-'1 кв.'!W30</f>
        <v>0</v>
      </c>
      <c r="R25" s="19">
        <f>'2 кв.'!Y30-'1 кв.'!X30</f>
        <v>0</v>
      </c>
      <c r="S25" s="19">
        <f>'2 кв.'!Z30-'1 кв.'!Y30</f>
        <v>66</v>
      </c>
      <c r="T25" s="19">
        <f>'2 кв.'!AA30-'1 кв.'!Z30</f>
        <v>19</v>
      </c>
    </row>
    <row r="26" spans="1:21" ht="15" customHeight="1">
      <c r="A26" s="14" t="s">
        <v>52</v>
      </c>
      <c r="B26" s="19">
        <f>'2 кв.'!E31-'1 кв.'!D31</f>
        <v>6</v>
      </c>
      <c r="C26" s="19">
        <f>'2 кв.'!G31-'1 кв.'!E31</f>
        <v>-591</v>
      </c>
      <c r="D26" s="19">
        <f>'2 кв.'!I31-'1 кв.'!F31</f>
        <v>-16</v>
      </c>
      <c r="E26" s="19">
        <f>'2 кв.'!J31-'1 кв.'!I32</f>
        <v>-4892</v>
      </c>
      <c r="F26" s="19">
        <f>'2 кв.'!K31-'1 кв.'!J31</f>
        <v>6</v>
      </c>
      <c r="G26" s="19">
        <f>'2 кв.'!L31-'1 кв.'!M31</f>
        <v>-533</v>
      </c>
      <c r="H26" s="19">
        <f>'2 кв.'!O31-'1 кв.'!N31</f>
        <v>6</v>
      </c>
      <c r="I26" s="19">
        <f>'2 кв.'!P31-'1 кв.'!O31</f>
        <v>8</v>
      </c>
      <c r="J26" s="19">
        <f>'2 кв.'!Q31-'1 кв.'!P31</f>
        <v>1</v>
      </c>
      <c r="K26" s="19">
        <f>'2 кв.'!R31-'1 кв.'!Q31</f>
        <v>3</v>
      </c>
      <c r="L26" s="19">
        <f>'2 кв.'!S31-'1 кв.'!R31</f>
        <v>0</v>
      </c>
      <c r="M26" s="19">
        <f>'2 кв.'!T31-'1 кв.'!S31</f>
        <v>0</v>
      </c>
      <c r="N26" s="19">
        <f>'2 кв.'!U31-'1 кв.'!T31</f>
        <v>19</v>
      </c>
      <c r="O26" s="19">
        <f>'2 кв.'!V31-'1 кв.'!U31</f>
        <v>-1</v>
      </c>
      <c r="P26" s="19">
        <f>'2 кв.'!W31-'1 кв.'!V31</f>
        <v>8</v>
      </c>
      <c r="Q26" s="19">
        <f>'2 кв.'!X31-'1 кв.'!W31</f>
        <v>14</v>
      </c>
      <c r="R26" s="19">
        <f>'2 кв.'!Y31-'1 кв.'!X31</f>
        <v>0</v>
      </c>
      <c r="S26" s="19">
        <f>'2 кв.'!Z31-'1 кв.'!Y31</f>
        <v>20</v>
      </c>
      <c r="T26" s="19">
        <f>'2 кв.'!AA31-'1 кв.'!Z31</f>
        <v>5</v>
      </c>
      <c r="U26" t="s">
        <v>62</v>
      </c>
    </row>
    <row r="27" spans="1:21" ht="15" customHeight="1">
      <c r="A27" s="14" t="s">
        <v>53</v>
      </c>
      <c r="B27" s="30">
        <f>'2 кв.'!E32-'1 кв.'!D32</f>
        <v>38</v>
      </c>
      <c r="C27" s="19">
        <f>'2 кв.'!G32-'1 кв.'!E32</f>
        <v>-17969</v>
      </c>
      <c r="D27" s="19">
        <f>'2 кв.'!I32-'1 кв.'!F32</f>
        <v>-1397</v>
      </c>
      <c r="E27" s="19">
        <f>'2 кв.'!J32-'1 кв.'!I33</f>
        <v>4354</v>
      </c>
      <c r="F27" s="19">
        <f>'2 кв.'!K32-'1 кв.'!J32</f>
        <v>24</v>
      </c>
      <c r="G27" s="19">
        <f>'2 кв.'!L32-'1 кв.'!M32</f>
        <v>-14308</v>
      </c>
      <c r="H27" s="19">
        <f>'2 кв.'!O32-'1 кв.'!N32</f>
        <v>7</v>
      </c>
      <c r="I27" s="19">
        <f>'2 кв.'!P32-'1 кв.'!O32</f>
        <v>108</v>
      </c>
      <c r="J27" s="19">
        <f>'2 кв.'!Q32-'1 кв.'!P32</f>
        <v>0</v>
      </c>
      <c r="K27" s="19">
        <f>'2 кв.'!R32-'1 кв.'!Q32</f>
        <v>1</v>
      </c>
      <c r="L27" s="19">
        <f>'2 кв.'!S32-'1 кв.'!R32</f>
        <v>-28</v>
      </c>
      <c r="M27" s="19">
        <f>'2 кв.'!T32-'1 кв.'!S32</f>
        <v>0</v>
      </c>
      <c r="N27" s="19">
        <f>'2 кв.'!U32-'1 кв.'!T32</f>
        <v>177</v>
      </c>
      <c r="O27" s="19">
        <f>'2 кв.'!V32-'1 кв.'!U32</f>
        <v>-89</v>
      </c>
      <c r="P27" s="19">
        <f>'2 кв.'!W32-'1 кв.'!V32</f>
        <v>506</v>
      </c>
      <c r="Q27" s="19">
        <f>'2 кв.'!X32-'1 кв.'!W32</f>
        <v>264</v>
      </c>
      <c r="R27" s="19">
        <f>'2 кв.'!Y32-'1 кв.'!X32</f>
        <v>268</v>
      </c>
      <c r="S27" s="19">
        <f>'2 кв.'!Z32-'1 кв.'!Y32</f>
        <v>938</v>
      </c>
      <c r="T27" s="19">
        <f>'2 кв.'!AA32-'1 кв.'!Z32</f>
        <v>0</v>
      </c>
    </row>
    <row r="28" spans="1:21" ht="15" customHeight="1">
      <c r="A28" s="14" t="s">
        <v>54</v>
      </c>
      <c r="B28" s="19">
        <f>'2 кв.'!E33-'1 кв.'!D33</f>
        <v>33</v>
      </c>
      <c r="C28" s="19">
        <f>'2 кв.'!G33-'1 кв.'!E33</f>
        <v>-2878</v>
      </c>
      <c r="D28" s="19">
        <f>'2 кв.'!I33-'1 кв.'!F33</f>
        <v>-191</v>
      </c>
      <c r="E28" s="19">
        <f>'2 кв.'!J33-'1 кв.'!I34</f>
        <v>-421</v>
      </c>
      <c r="F28" s="19">
        <f>'2 кв.'!K33-'1 кв.'!J33</f>
        <v>37</v>
      </c>
      <c r="G28" s="19">
        <f>'2 кв.'!L33-'1 кв.'!M33</f>
        <v>-2408</v>
      </c>
      <c r="H28" s="19">
        <f>'2 кв.'!O33-'1 кв.'!N33</f>
        <v>68</v>
      </c>
      <c r="I28" s="19">
        <f>'2 кв.'!P33-'1 кв.'!O33</f>
        <v>33</v>
      </c>
      <c r="J28" s="19">
        <f>'2 кв.'!Q33-'1 кв.'!P33</f>
        <v>-2</v>
      </c>
      <c r="K28" s="19">
        <f>'2 кв.'!R33-'1 кв.'!Q33</f>
        <v>8</v>
      </c>
      <c r="L28" s="19">
        <f>'2 кв.'!S33-'1 кв.'!R33</f>
        <v>-1</v>
      </c>
      <c r="M28" s="19">
        <f>'2 кв.'!T33-'1 кв.'!S33</f>
        <v>0</v>
      </c>
      <c r="N28" s="19">
        <f>'2 кв.'!U33-'1 кв.'!T33</f>
        <v>94</v>
      </c>
      <c r="O28" s="19">
        <f>'2 кв.'!V33-'1 кв.'!U33</f>
        <v>12</v>
      </c>
      <c r="P28" s="19">
        <f>'2 кв.'!W33-'1 кв.'!V33</f>
        <v>73</v>
      </c>
      <c r="Q28" s="19">
        <f>'2 кв.'!X33-'1 кв.'!W33</f>
        <v>54</v>
      </c>
      <c r="R28" s="19">
        <f>'2 кв.'!Y33-'1 кв.'!X33</f>
        <v>61</v>
      </c>
      <c r="S28" s="19">
        <f>'2 кв.'!Z33-'1 кв.'!Y33</f>
        <v>100</v>
      </c>
      <c r="T28" s="19">
        <f>'2 кв.'!AA33-'1 кв.'!Z33</f>
        <v>44</v>
      </c>
    </row>
    <row r="29" spans="1:21" ht="15" customHeight="1">
      <c r="A29" s="14" t="s">
        <v>55</v>
      </c>
      <c r="B29" s="28">
        <f>'2 кв.'!E34-'1 кв.'!D34</f>
        <v>90</v>
      </c>
      <c r="C29" s="19">
        <f>'2 кв.'!G34-'1 кв.'!E34</f>
        <v>-2740</v>
      </c>
      <c r="D29" s="19">
        <f>'2 кв.'!I34-'1 кв.'!F34</f>
        <v>-279</v>
      </c>
      <c r="E29" s="19">
        <f>'2 кв.'!J34-'1 кв.'!I35</f>
        <v>776</v>
      </c>
      <c r="F29" s="19">
        <f>'2 кв.'!K34-'1 кв.'!J34</f>
        <v>48</v>
      </c>
      <c r="G29" s="19">
        <f>'2 кв.'!L34-'1 кв.'!M34</f>
        <v>-2031</v>
      </c>
      <c r="H29" s="19">
        <f>'2 кв.'!O34-'1 кв.'!N34</f>
        <v>82</v>
      </c>
      <c r="I29" s="19">
        <f>'2 кв.'!P34-'1 кв.'!O34</f>
        <v>44</v>
      </c>
      <c r="J29" s="19">
        <f>'2 кв.'!Q34-'1 кв.'!P34</f>
        <v>-1</v>
      </c>
      <c r="K29" s="19">
        <f>'2 кв.'!R34-'1 кв.'!Q34</f>
        <v>-1</v>
      </c>
      <c r="L29" s="19">
        <f>'2 кв.'!S34-'1 кв.'!R34</f>
        <v>-3</v>
      </c>
      <c r="M29" s="19">
        <f>'2 кв.'!T34-'1 кв.'!S34</f>
        <v>10</v>
      </c>
      <c r="N29" s="19">
        <f>'2 кв.'!U34-'1 кв.'!T34</f>
        <v>135</v>
      </c>
      <c r="O29" s="19">
        <f>'2 кв.'!V34-'1 кв.'!U34</f>
        <v>-4</v>
      </c>
      <c r="P29" s="19">
        <f>'2 кв.'!W34-'1 кв.'!V34</f>
        <v>90</v>
      </c>
      <c r="Q29" s="19">
        <f>'2 кв.'!X34-'1 кв.'!W34</f>
        <v>0</v>
      </c>
      <c r="R29" s="19">
        <f>'2 кв.'!Y34-'1 кв.'!X34</f>
        <v>25</v>
      </c>
      <c r="S29" s="19">
        <f>'2 кв.'!Z34-'1 кв.'!Y34</f>
        <v>139</v>
      </c>
      <c r="T29" s="19">
        <f>'2 кв.'!AA34-'1 кв.'!Z34</f>
        <v>79</v>
      </c>
    </row>
    <row r="30" spans="1:21" ht="15" customHeight="1">
      <c r="A30" s="14" t="s">
        <v>56</v>
      </c>
      <c r="B30" s="19">
        <f>'2 кв.'!E35-'1 кв.'!D35</f>
        <v>42</v>
      </c>
      <c r="C30" s="19">
        <f>'2 кв.'!G35-'1 кв.'!E35</f>
        <v>-2592</v>
      </c>
      <c r="D30" s="19">
        <f>'2 кв.'!I35-'1 кв.'!F35</f>
        <v>-109</v>
      </c>
      <c r="E30" s="19">
        <f>'2 кв.'!J35-'1 кв.'!I36</f>
        <v>-123</v>
      </c>
      <c r="F30" s="19">
        <f>'2 кв.'!K35-'1 кв.'!J35</f>
        <v>32</v>
      </c>
      <c r="G30" s="19">
        <f>'2 кв.'!L35-'1 кв.'!M35</f>
        <v>-2289</v>
      </c>
      <c r="H30" s="19">
        <f>'2 кв.'!O35-'1 кв.'!N35</f>
        <v>60</v>
      </c>
      <c r="I30" s="19">
        <f>'2 кв.'!P35-'1 кв.'!O35</f>
        <v>34</v>
      </c>
      <c r="J30" s="19">
        <f>'2 кв.'!Q35-'1 кв.'!P35</f>
        <v>2</v>
      </c>
      <c r="K30" s="19">
        <f>'2 кв.'!R35-'1 кв.'!Q35</f>
        <v>0</v>
      </c>
      <c r="L30" s="19">
        <f>'2 кв.'!S35-'1 кв.'!R35</f>
        <v>0</v>
      </c>
      <c r="M30" s="19">
        <f>'2 кв.'!T35-'1 кв.'!S35</f>
        <v>0</v>
      </c>
      <c r="N30" s="19">
        <f>'2 кв.'!U35-'1 кв.'!T35</f>
        <v>94</v>
      </c>
      <c r="O30" s="19">
        <f>'2 кв.'!V35-'1 кв.'!U35</f>
        <v>2</v>
      </c>
      <c r="P30" s="28">
        <f>'2 кв.'!W35-'1 кв.'!V35</f>
        <v>42</v>
      </c>
      <c r="Q30" s="28">
        <f>'2 кв.'!X35-'1 кв.'!W35</f>
        <v>35</v>
      </c>
      <c r="R30" s="28">
        <f>'2 кв.'!Y35-'1 кв.'!X35</f>
        <v>36</v>
      </c>
      <c r="S30" s="28">
        <f>'2 кв.'!Z35-'1 кв.'!Y35</f>
        <v>0</v>
      </c>
      <c r="T30" s="28">
        <f>'2 кв.'!AA35-'1 кв.'!Z35</f>
        <v>23</v>
      </c>
    </row>
    <row r="31" spans="1:21" ht="15" customHeight="1">
      <c r="A31" s="14" t="s">
        <v>57</v>
      </c>
      <c r="B31" s="19">
        <f>'2 кв.'!E36-'1 кв.'!D36</f>
        <v>38</v>
      </c>
      <c r="C31" s="19">
        <f>'2 кв.'!G36-'1 кв.'!E36</f>
        <v>-2564</v>
      </c>
      <c r="D31" s="19">
        <f>'2 кв.'!I36-'1 кв.'!F36</f>
        <v>-174</v>
      </c>
      <c r="E31" s="19">
        <f>'2 кв.'!J36-'1 кв.'!I37</f>
        <v>-12204</v>
      </c>
      <c r="F31" s="19">
        <f>'2 кв.'!K36-'1 кв.'!J36</f>
        <v>20</v>
      </c>
      <c r="G31" s="19">
        <f>'2 кв.'!L36-'1 кв.'!M36</f>
        <v>-2173</v>
      </c>
      <c r="H31" s="19">
        <f>'2 кв.'!O36-'1 кв.'!N36</f>
        <v>22</v>
      </c>
      <c r="I31" s="19">
        <f>'2 кв.'!P36-'1 кв.'!O36</f>
        <v>31</v>
      </c>
      <c r="J31" s="19">
        <f>'2 кв.'!Q36-'1 кв.'!P36</f>
        <v>-58</v>
      </c>
      <c r="K31" s="19">
        <f>'2 кв.'!R36-'1 кв.'!Q36</f>
        <v>66</v>
      </c>
      <c r="L31" s="19">
        <f>'2 кв.'!S36-'1 кв.'!R36</f>
        <v>3</v>
      </c>
      <c r="M31" s="19">
        <f>'2 кв.'!T36-'1 кв.'!S36</f>
        <v>0</v>
      </c>
      <c r="N31" s="19">
        <f>'2 кв.'!U36-'1 кв.'!T36</f>
        <v>65</v>
      </c>
      <c r="O31" s="19">
        <f>'2 кв.'!V36-'1 кв.'!U36</f>
        <v>-1</v>
      </c>
      <c r="P31" s="19">
        <f>'2 кв.'!W36-'1 кв.'!V36</f>
        <v>50</v>
      </c>
      <c r="Q31" s="19">
        <f>'2 кв.'!X36-'1 кв.'!W36</f>
        <v>21</v>
      </c>
      <c r="R31" s="30">
        <f>'2 кв.'!Y36-'1 кв.'!X36</f>
        <v>-11</v>
      </c>
      <c r="S31" s="19">
        <f>'2 кв.'!Z36-'1 кв.'!Y36</f>
        <v>68</v>
      </c>
      <c r="T31" s="19">
        <f>'2 кв.'!AA36-'1 кв.'!Z36</f>
        <v>8</v>
      </c>
    </row>
    <row r="32" spans="1:21" ht="15" customHeight="1">
      <c r="A32" s="7" t="s">
        <v>58</v>
      </c>
      <c r="B32" s="19">
        <f>'2 кв.'!E37-'1 кв.'!D37</f>
        <v>112</v>
      </c>
      <c r="C32" s="19">
        <f>'2 кв.'!G37-'1 кв.'!E37</f>
        <v>-65778</v>
      </c>
      <c r="D32" s="19">
        <f>'2 кв.'!I37-'1 кв.'!F37</f>
        <v>-3708</v>
      </c>
      <c r="E32" s="19">
        <f>'2 кв.'!J37-'1 кв.'!I38</f>
        <v>13304</v>
      </c>
      <c r="F32" s="19">
        <f>'2 кв.'!K37-'1 кв.'!J37</f>
        <v>1</v>
      </c>
      <c r="G32" s="19">
        <f>'2 кв.'!L37-'1 кв.'!M37</f>
        <v>-56306</v>
      </c>
      <c r="H32" s="19">
        <f>'2 кв.'!O37-'1 кв.'!N37</f>
        <v>351</v>
      </c>
      <c r="I32" s="19">
        <f>'2 кв.'!P37-'1 кв.'!O37</f>
        <v>-293</v>
      </c>
      <c r="J32" s="19">
        <f>'2 кв.'!Q37-'1 кв.'!P37</f>
        <v>-146</v>
      </c>
      <c r="K32" s="19">
        <f>'2 кв.'!R37-'1 кв.'!Q37</f>
        <v>-21</v>
      </c>
      <c r="L32" s="19">
        <f>'2 кв.'!S37-'1 кв.'!R37</f>
        <v>-86</v>
      </c>
      <c r="M32" s="19">
        <f>'2 кв.'!T37-'1 кв.'!S37</f>
        <v>12</v>
      </c>
      <c r="N32" s="19">
        <f>'2 кв.'!U37-'1 кв.'!T37</f>
        <v>6</v>
      </c>
      <c r="O32" s="19">
        <f>'2 кв.'!V37-'1 кв.'!U37</f>
        <v>-189</v>
      </c>
      <c r="P32" s="19">
        <f>'2 кв.'!W37-'1 кв.'!V37</f>
        <v>2872</v>
      </c>
      <c r="Q32" s="19">
        <f>'2 кв.'!X37-'1 кв.'!W37</f>
        <v>652</v>
      </c>
      <c r="R32" s="19">
        <f>'2 кв.'!Y37-'1 кв.'!X37</f>
        <v>1788</v>
      </c>
      <c r="S32" s="19">
        <f>'2 кв.'!Z37-'1 кв.'!Y37</f>
        <v>2894</v>
      </c>
      <c r="T32" s="19">
        <f>'2 кв.'!AA37-'1 кв.'!Z37</f>
        <v>448</v>
      </c>
    </row>
  </sheetData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4" zoomScaleNormal="100" workbookViewId="0">
      <selection activeCell="R22" sqref="R22"/>
    </sheetView>
  </sheetViews>
  <sheetFormatPr defaultRowHeight="15"/>
  <cols>
    <col min="1" max="1" width="20.28515625" customWidth="1"/>
    <col min="2" max="20" width="8.7109375" customWidth="1"/>
    <col min="21" max="21" width="19.42578125" customWidth="1"/>
  </cols>
  <sheetData>
    <row r="1" spans="1:21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31" t="s">
        <v>23</v>
      </c>
      <c r="Q1" s="31" t="s">
        <v>24</v>
      </c>
      <c r="R1" s="32" t="s">
        <v>25</v>
      </c>
      <c r="S1" s="32" t="s">
        <v>26</v>
      </c>
      <c r="T1" s="32" t="s">
        <v>27</v>
      </c>
    </row>
    <row r="2" spans="1:21" ht="15" customHeight="1">
      <c r="A2" s="14" t="s">
        <v>28</v>
      </c>
      <c r="B2" s="19" t="e">
        <f>'9 мес.'!E7-'2 кв.'!#REF!</f>
        <v>#REF!</v>
      </c>
      <c r="C2" s="19">
        <f>'9 мес.'!F7-'2 кв.'!G7</f>
        <v>2327</v>
      </c>
      <c r="D2" s="19">
        <f>'9 мес.'!G7-'2 кв.'!I7</f>
        <v>153</v>
      </c>
      <c r="E2" s="19">
        <f>'9 мес.'!J7-'2 кв.'!J7</f>
        <v>101</v>
      </c>
      <c r="F2" s="19">
        <f>'9 мес.'!K7-'2 кв.'!K7</f>
        <v>-4</v>
      </c>
      <c r="G2" s="19">
        <f>'9 мес.'!N7-'2 кв.'!L7</f>
        <v>1951</v>
      </c>
      <c r="H2" s="19">
        <f>'9 мес.'!O7-'2 кв.'!O7</f>
        <v>-74</v>
      </c>
      <c r="I2" s="19">
        <f>'9 мес.'!P7-'2 кв.'!P7</f>
        <v>27</v>
      </c>
      <c r="J2" s="19">
        <f>'9 мес.'!Q7-'2 кв.'!Q7</f>
        <v>8</v>
      </c>
      <c r="K2" s="19">
        <f>'9 мес.'!R7-'2 кв.'!R7</f>
        <v>27</v>
      </c>
      <c r="L2" s="19">
        <f>'9 мес.'!S7-'2 кв.'!S7</f>
        <v>17</v>
      </c>
      <c r="M2" s="19">
        <f>'9 мес.'!T7-'2 кв.'!T7</f>
        <v>0</v>
      </c>
      <c r="N2" s="19">
        <f>'9 мес.'!U7-'2 кв.'!U7</f>
        <v>-6</v>
      </c>
      <c r="O2" s="19">
        <f>'9 мес.'!V7-'2 кв.'!V7</f>
        <v>11</v>
      </c>
      <c r="P2" s="33">
        <f>'9 мес.'!W7-'2 кв.'!W7</f>
        <v>23</v>
      </c>
      <c r="Q2" s="33">
        <f>'9 мес.'!X7-'2 кв.'!X7</f>
        <v>28</v>
      </c>
      <c r="R2" s="33">
        <f>'9 мес.'!Y7-'2 кв.'!Y7</f>
        <v>118</v>
      </c>
      <c r="S2" s="33">
        <f>'9 мес.'!Z7-'2 кв.'!Z7</f>
        <v>39</v>
      </c>
      <c r="T2" s="33">
        <f>'9 мес.'!AA7-'2 кв.'!AA7</f>
        <v>1</v>
      </c>
    </row>
    <row r="3" spans="1:21" ht="15" customHeight="1">
      <c r="A3" s="14" t="s">
        <v>29</v>
      </c>
      <c r="B3" s="19" t="e">
        <f>'9 мес.'!E8-'2 кв.'!#REF!</f>
        <v>#REF!</v>
      </c>
      <c r="C3" s="19">
        <f>'9 мес.'!F8-'2 кв.'!G8</f>
        <v>1941</v>
      </c>
      <c r="D3" s="19">
        <f>'9 мес.'!G8-'2 кв.'!I8</f>
        <v>70</v>
      </c>
      <c r="E3" s="19">
        <f>'9 мес.'!J8-'2 кв.'!J8</f>
        <v>8</v>
      </c>
      <c r="F3" s="19">
        <f>'9 мес.'!K8-'2 кв.'!K8</f>
        <v>-2</v>
      </c>
      <c r="G3" s="19">
        <f>'9 мес.'!N8-'2 кв.'!L8</f>
        <v>1755</v>
      </c>
      <c r="H3" s="19">
        <f>'9 мес.'!O8-'2 кв.'!O8</f>
        <v>-56</v>
      </c>
      <c r="I3" s="19">
        <f>'9 мес.'!P8-'2 кв.'!P8</f>
        <v>25</v>
      </c>
      <c r="J3" s="19">
        <f>'9 мес.'!Q8-'2 кв.'!Q8</f>
        <v>-11</v>
      </c>
      <c r="K3" s="19">
        <f>'9 мес.'!R8-'2 кв.'!R8</f>
        <v>25</v>
      </c>
      <c r="L3" s="19">
        <f>'9 мес.'!S8-'2 кв.'!S8</f>
        <v>10</v>
      </c>
      <c r="M3" s="19">
        <f>'9 мес.'!T8-'2 кв.'!T8</f>
        <v>1</v>
      </c>
      <c r="N3" s="19">
        <f>'9 мес.'!U8-'2 кв.'!U8</f>
        <v>54</v>
      </c>
      <c r="O3" s="19">
        <f>'9 мес.'!V8-'2 кв.'!V8</f>
        <v>-60</v>
      </c>
      <c r="P3" s="33">
        <f>'9 мес.'!W8-'2 кв.'!W8</f>
        <v>20</v>
      </c>
      <c r="Q3" s="33">
        <f>'9 мес.'!X8-'2 кв.'!X8</f>
        <v>55</v>
      </c>
      <c r="R3" s="33">
        <f>'9 мес.'!Y8-'2 кв.'!Y8</f>
        <v>0</v>
      </c>
      <c r="S3" s="33">
        <f>'9 мес.'!Z8-'2 кв.'!Z8</f>
        <v>49</v>
      </c>
      <c r="T3" s="33">
        <f>'9 мес.'!AA8-'2 кв.'!AA8</f>
        <v>11</v>
      </c>
    </row>
    <row r="4" spans="1:21" ht="15" customHeight="1">
      <c r="A4" s="14" t="s">
        <v>30</v>
      </c>
      <c r="B4" s="19" t="e">
        <f>'9 мес.'!E9-'2 кв.'!#REF!</f>
        <v>#REF!</v>
      </c>
      <c r="C4" s="19">
        <f>'9 мес.'!F9-'2 кв.'!G9</f>
        <v>1250</v>
      </c>
      <c r="D4" s="19">
        <f>'9 мес.'!G9-'2 кв.'!I9</f>
        <v>30</v>
      </c>
      <c r="E4" s="19">
        <f>'9 мес.'!J9-'2 кв.'!J9</f>
        <v>22</v>
      </c>
      <c r="F4" s="19">
        <f>'9 мес.'!K9-'2 кв.'!K9</f>
        <v>4</v>
      </c>
      <c r="G4" s="19">
        <f>'9 мес.'!N9-'2 кв.'!L9</f>
        <v>1146</v>
      </c>
      <c r="H4" s="19">
        <f>'9 мес.'!O9-'2 кв.'!O9</f>
        <v>-40</v>
      </c>
      <c r="I4" s="19">
        <f>'9 мес.'!P9-'2 кв.'!P9</f>
        <v>54</v>
      </c>
      <c r="J4" s="19">
        <f>'9 мес.'!Q9-'2 кв.'!Q9</f>
        <v>-3</v>
      </c>
      <c r="K4" s="19">
        <f>'9 мес.'!R9-'2 кв.'!R9</f>
        <v>-3</v>
      </c>
      <c r="L4" s="19">
        <f>'9 мес.'!S9-'2 кв.'!S9</f>
        <v>7</v>
      </c>
      <c r="M4" s="19">
        <f>'9 мес.'!T9-'2 кв.'!T9</f>
        <v>0</v>
      </c>
      <c r="N4" s="19">
        <f>'9 мес.'!U9-'2 кв.'!U9</f>
        <v>11</v>
      </c>
      <c r="O4" s="19">
        <f>'9 мес.'!V9-'2 кв.'!V9</f>
        <v>4</v>
      </c>
      <c r="P4" s="33">
        <f>'9 мес.'!W9-'2 кв.'!W9</f>
        <v>-1831</v>
      </c>
      <c r="Q4" s="33">
        <f>'9 мес.'!X9-'2 кв.'!X9</f>
        <v>-295</v>
      </c>
      <c r="R4" s="33">
        <f>'9 мес.'!Y9-'2 кв.'!Y9</f>
        <v>-2407</v>
      </c>
      <c r="S4" s="33">
        <f>'9 мес.'!Z9-'2 кв.'!Z9</f>
        <v>3</v>
      </c>
      <c r="T4" s="33">
        <f>'9 мес.'!AA9-'2 кв.'!AA9</f>
        <v>6</v>
      </c>
    </row>
    <row r="5" spans="1:21" ht="15" customHeight="1">
      <c r="A5" s="14" t="s">
        <v>31</v>
      </c>
      <c r="B5" s="19" t="e">
        <f>'9 мес.'!E10-'2 кв.'!#REF!</f>
        <v>#REF!</v>
      </c>
      <c r="C5" s="19">
        <f>'9 мес.'!F10-'2 кв.'!G10</f>
        <v>1683</v>
      </c>
      <c r="D5" s="19">
        <f>'9 мес.'!G10-'2 кв.'!I10</f>
        <v>71</v>
      </c>
      <c r="E5" s="19">
        <f>'9 мес.'!J10-'2 кв.'!J10</f>
        <v>0</v>
      </c>
      <c r="F5" s="19">
        <f>'9 мес.'!K10-'2 кв.'!K10</f>
        <v>14</v>
      </c>
      <c r="G5" s="19">
        <f>'9 мес.'!N10-'2 кв.'!L10</f>
        <v>1473</v>
      </c>
      <c r="H5" s="19">
        <f>'9 мес.'!O10-'2 кв.'!O10</f>
        <v>11</v>
      </c>
      <c r="I5" s="19">
        <f>'9 мес.'!P10-'2 кв.'!P10</f>
        <v>25</v>
      </c>
      <c r="J5" s="19">
        <f>'9 мес.'!Q10-'2 кв.'!Q10</f>
        <v>0</v>
      </c>
      <c r="K5" s="19">
        <f>'9 мес.'!R10-'2 кв.'!R10</f>
        <v>4</v>
      </c>
      <c r="L5" s="19">
        <f>'9 мес.'!S10-'2 кв.'!S10</f>
        <v>2</v>
      </c>
      <c r="M5" s="19">
        <f>'9 мес.'!T10-'2 кв.'!T10</f>
        <v>0</v>
      </c>
      <c r="N5" s="19">
        <f>'9 мес.'!U10-'2 кв.'!U10</f>
        <v>0</v>
      </c>
      <c r="O5" s="19">
        <f>'9 мес.'!V10-'2 кв.'!V10</f>
        <v>42</v>
      </c>
      <c r="P5" s="35">
        <f>'9 мес.'!W10-'2 кв.'!W10</f>
        <v>13</v>
      </c>
      <c r="Q5" s="34">
        <f>'9 мес.'!X10-'2 кв.'!X10</f>
        <v>7</v>
      </c>
      <c r="R5" s="34">
        <f>'9 мес.'!Y10-'2 кв.'!Y10</f>
        <v>25</v>
      </c>
      <c r="S5" s="33">
        <f>'9 мес.'!Z10-'2 кв.'!Z10</f>
        <v>2</v>
      </c>
      <c r="T5" s="33">
        <f>'9 мес.'!AA10-'2 кв.'!AA10</f>
        <v>0</v>
      </c>
      <c r="U5" t="s">
        <v>71</v>
      </c>
    </row>
    <row r="6" spans="1:21" ht="15" customHeight="1">
      <c r="A6" s="14" t="s">
        <v>32</v>
      </c>
      <c r="B6" s="19" t="e">
        <f>'9 мес.'!E11-'2 кв.'!#REF!</f>
        <v>#REF!</v>
      </c>
      <c r="C6" s="19">
        <f>'9 мес.'!F11-'2 кв.'!G11</f>
        <v>1121</v>
      </c>
      <c r="D6" s="19">
        <f>'9 мес.'!G11-'2 кв.'!I11</f>
        <v>17</v>
      </c>
      <c r="E6" s="19">
        <f>'9 мес.'!J11-'2 кв.'!J11</f>
        <v>7</v>
      </c>
      <c r="F6" s="19">
        <f>'9 мес.'!K11-'2 кв.'!K11</f>
        <v>0</v>
      </c>
      <c r="G6" s="19">
        <f>'9 мес.'!N11-'2 кв.'!L11</f>
        <v>1122</v>
      </c>
      <c r="H6" s="19">
        <f>'9 мес.'!O11-'2 кв.'!O11</f>
        <v>-28</v>
      </c>
      <c r="I6" s="19">
        <f>'9 мес.'!P11-'2 кв.'!P11</f>
        <v>90</v>
      </c>
      <c r="J6" s="19">
        <f>'9 мес.'!Q11-'2 кв.'!Q11</f>
        <v>3</v>
      </c>
      <c r="K6" s="19">
        <f>'9 мес.'!R11-'2 кв.'!R11</f>
        <v>14</v>
      </c>
      <c r="L6" s="19">
        <f>'9 мес.'!S11-'2 кв.'!S11</f>
        <v>14</v>
      </c>
      <c r="M6" s="19">
        <f>'9 мес.'!T11-'2 кв.'!T11</f>
        <v>41</v>
      </c>
      <c r="N6" s="19">
        <f>'9 мес.'!U11-'2 кв.'!U11</f>
        <v>90</v>
      </c>
      <c r="O6" s="19">
        <f>'9 мес.'!V11-'2 кв.'!V11</f>
        <v>44</v>
      </c>
      <c r="P6" s="33">
        <f>'9 мес.'!W11-'2 кв.'!W11</f>
        <v>12</v>
      </c>
      <c r="Q6" s="33">
        <f>'9 мес.'!X11-'2 кв.'!X11</f>
        <v>11</v>
      </c>
      <c r="R6" s="33">
        <f>'9 мес.'!Y11-'2 кв.'!Y11</f>
        <v>15</v>
      </c>
      <c r="S6" s="33">
        <f>'9 мес.'!Z11-'2 кв.'!Z11</f>
        <v>40</v>
      </c>
      <c r="T6" s="33">
        <f>'9 мес.'!AA11-'2 кв.'!AA11</f>
        <v>0</v>
      </c>
    </row>
    <row r="7" spans="1:21" ht="15" customHeight="1">
      <c r="A7" s="14" t="s">
        <v>33</v>
      </c>
      <c r="B7" s="19" t="e">
        <f>'9 мес.'!E12-'2 кв.'!#REF!</f>
        <v>#REF!</v>
      </c>
      <c r="C7" s="19">
        <f>'9 мес.'!F12-'2 кв.'!G12</f>
        <v>689</v>
      </c>
      <c r="D7" s="19">
        <f>'9 мес.'!G12-'2 кв.'!I12</f>
        <v>55</v>
      </c>
      <c r="E7" s="19">
        <f>'9 мес.'!J12-'2 кв.'!J12</f>
        <v>14</v>
      </c>
      <c r="F7" s="19">
        <f>'9 мес.'!K12-'2 кв.'!K12</f>
        <v>-6</v>
      </c>
      <c r="G7" s="19">
        <f>'9 мес.'!N12-'2 кв.'!L12</f>
        <v>554</v>
      </c>
      <c r="H7" s="19">
        <f>'9 мес.'!O12-'2 кв.'!O12</f>
        <v>-14</v>
      </c>
      <c r="I7" s="19">
        <f>'9 мес.'!P12-'2 кв.'!P12</f>
        <v>-15</v>
      </c>
      <c r="J7" s="19">
        <f>'9 мес.'!Q12-'2 кв.'!Q12</f>
        <v>0</v>
      </c>
      <c r="K7" s="19">
        <f>'9 мес.'!R12-'2 кв.'!R12</f>
        <v>5</v>
      </c>
      <c r="L7" s="19">
        <f>'9 мес.'!S12-'2 кв.'!S12</f>
        <v>1</v>
      </c>
      <c r="M7" s="19">
        <f>'9 мес.'!T12-'2 кв.'!T12</f>
        <v>0</v>
      </c>
      <c r="N7" s="19">
        <f>'9 мес.'!U12-'2 кв.'!U12</f>
        <v>-22</v>
      </c>
      <c r="O7" s="19">
        <f>'9 мес.'!V12-'2 кв.'!V12</f>
        <v>-1</v>
      </c>
      <c r="P7" s="33">
        <f>'9 мес.'!W12-'2 кв.'!W12</f>
        <v>11</v>
      </c>
      <c r="Q7" s="33">
        <f>'9 мес.'!X12-'2 кв.'!X12</f>
        <v>2</v>
      </c>
      <c r="R7" s="33">
        <f>'9 мес.'!Y12-'2 кв.'!Y12</f>
        <v>34</v>
      </c>
      <c r="S7" s="33">
        <f>'9 мес.'!Z12-'2 кв.'!Z12</f>
        <v>16</v>
      </c>
      <c r="T7" s="33">
        <f>'9 мес.'!AA12-'2 кв.'!AA12</f>
        <v>5</v>
      </c>
    </row>
    <row r="8" spans="1:21" ht="15" customHeight="1">
      <c r="A8" s="14" t="s">
        <v>34</v>
      </c>
      <c r="B8" s="19" t="e">
        <f>'9 мес.'!E13-'2 кв.'!#REF!</f>
        <v>#REF!</v>
      </c>
      <c r="C8" s="19">
        <f>'9 мес.'!F13-'2 кв.'!G13</f>
        <v>793</v>
      </c>
      <c r="D8" s="19">
        <f>'9 мес.'!G13-'2 кв.'!I13</f>
        <v>37</v>
      </c>
      <c r="E8" s="19">
        <f>'9 мес.'!J13-'2 кв.'!J13</f>
        <v>32</v>
      </c>
      <c r="F8" s="19">
        <f>'9 мес.'!K13-'2 кв.'!K13</f>
        <v>-5</v>
      </c>
      <c r="G8" s="19">
        <f>'9 мес.'!N13-'2 кв.'!L13</f>
        <v>682</v>
      </c>
      <c r="H8" s="19">
        <f>'9 мес.'!O13-'2 кв.'!O13</f>
        <v>21</v>
      </c>
      <c r="I8" s="19">
        <f>'9 мес.'!P13-'2 кв.'!P13</f>
        <v>-19</v>
      </c>
      <c r="J8" s="19">
        <f>'9 мес.'!Q13-'2 кв.'!Q13</f>
        <v>-11</v>
      </c>
      <c r="K8" s="19">
        <f>'9 мес.'!R13-'2 кв.'!R13</f>
        <v>-5</v>
      </c>
      <c r="L8" s="19">
        <f>'9 мес.'!S13-'2 кв.'!S13</f>
        <v>-10</v>
      </c>
      <c r="M8" s="19">
        <f>'9 мес.'!T13-'2 кв.'!T13</f>
        <v>-2</v>
      </c>
      <c r="N8" s="19">
        <f>'9 мес.'!U13-'2 кв.'!U13</f>
        <v>-14</v>
      </c>
      <c r="O8" s="19">
        <f>'9 мес.'!V13-'2 кв.'!V13</f>
        <v>-12</v>
      </c>
      <c r="P8" s="33">
        <f>'9 мес.'!W13-'2 кв.'!W13</f>
        <v>16</v>
      </c>
      <c r="Q8" s="34">
        <f>'9 мес.'!X13-'2 кв.'!X13</f>
        <v>0</v>
      </c>
      <c r="R8" s="34">
        <f>'9 мес.'!Y13-'2 кв.'!Y13</f>
        <v>-3</v>
      </c>
      <c r="S8" s="33">
        <f>'9 мес.'!Z13-'2 кв.'!Z13</f>
        <v>23</v>
      </c>
      <c r="T8" s="33">
        <f>'9 мес.'!AA13-'2 кв.'!AA13</f>
        <v>1</v>
      </c>
    </row>
    <row r="9" spans="1:21" ht="15" customHeight="1">
      <c r="A9" s="14" t="s">
        <v>35</v>
      </c>
      <c r="B9" s="19" t="e">
        <f>'9 мес.'!E14-'2 кв.'!#REF!</f>
        <v>#REF!</v>
      </c>
      <c r="C9" s="19">
        <f>'9 мес.'!F14-'2 кв.'!G14</f>
        <v>4726</v>
      </c>
      <c r="D9" s="19">
        <f>'9 мес.'!G14-'2 кв.'!I14</f>
        <v>272</v>
      </c>
      <c r="E9" s="19">
        <f>'9 мес.'!J14-'2 кв.'!J14</f>
        <v>84</v>
      </c>
      <c r="F9" s="19">
        <f>'9 мес.'!K14-'2 кв.'!K14</f>
        <v>-27</v>
      </c>
      <c r="G9" s="19">
        <f>'9 мес.'!N14-'2 кв.'!L14</f>
        <v>4073</v>
      </c>
      <c r="H9" s="19">
        <f>'9 мес.'!O14-'2 кв.'!O14</f>
        <v>-37</v>
      </c>
      <c r="I9" s="19">
        <f>'9 мес.'!P14-'2 кв.'!P14</f>
        <v>9</v>
      </c>
      <c r="J9" s="19">
        <f>'9 мес.'!Q14-'2 кв.'!Q14</f>
        <v>0</v>
      </c>
      <c r="K9" s="19">
        <f>'9 мес.'!R14-'2 кв.'!R14</f>
        <v>-10</v>
      </c>
      <c r="L9" s="19">
        <f>'9 мес.'!S14-'2 кв.'!S14</f>
        <v>-3</v>
      </c>
      <c r="M9" s="19">
        <f>'9 мес.'!T14-'2 кв.'!T14</f>
        <v>-4</v>
      </c>
      <c r="N9" s="19">
        <f>'9 мес.'!U14-'2 кв.'!U14</f>
        <v>-81</v>
      </c>
      <c r="O9" s="19">
        <f>'9 мес.'!V14-'2 кв.'!V14</f>
        <v>36</v>
      </c>
      <c r="P9" s="33">
        <f>'9 мес.'!W14-'2 кв.'!W14</f>
        <v>1</v>
      </c>
      <c r="Q9" s="33">
        <f>'9 мес.'!X14-'2 кв.'!X14</f>
        <v>-111</v>
      </c>
      <c r="R9" s="33">
        <f>'9 мес.'!Y14-'2 кв.'!Y14</f>
        <v>39</v>
      </c>
      <c r="S9" s="33">
        <f>'9 мес.'!Z14-'2 кв.'!Z14</f>
        <v>310</v>
      </c>
      <c r="T9" s="33">
        <f>'9 мес.'!AA14-'2 кв.'!AA14</f>
        <v>54</v>
      </c>
    </row>
    <row r="10" spans="1:21" ht="15" customHeight="1">
      <c r="A10" s="13" t="s">
        <v>36</v>
      </c>
      <c r="B10" s="19" t="e">
        <f>'9 мес.'!E15-'2 кв.'!#REF!</f>
        <v>#REF!</v>
      </c>
      <c r="C10" s="19">
        <f>'9 мес.'!F15-'2 кв.'!G15</f>
        <v>2183</v>
      </c>
      <c r="D10" s="19">
        <f>'9 мес.'!G15-'2 кв.'!I15</f>
        <v>122</v>
      </c>
      <c r="E10" s="19">
        <f>'9 мес.'!J15-'2 кв.'!J15</f>
        <v>8</v>
      </c>
      <c r="F10" s="19">
        <f>'9 мес.'!K15-'2 кв.'!K15</f>
        <v>10</v>
      </c>
      <c r="G10" s="19">
        <f>'9 мес.'!N15-'2 кв.'!L15</f>
        <v>1852</v>
      </c>
      <c r="H10" s="19">
        <f>'9 мес.'!O15-'2 кв.'!O15</f>
        <v>18</v>
      </c>
      <c r="I10" s="19">
        <f>'9 мес.'!P15-'2 кв.'!P15</f>
        <v>28</v>
      </c>
      <c r="J10" s="19">
        <f>'9 мес.'!Q15-'2 кв.'!Q15</f>
        <v>0</v>
      </c>
      <c r="K10" s="19">
        <f>'9 мес.'!R15-'2 кв.'!R15</f>
        <v>7</v>
      </c>
      <c r="L10" s="19">
        <f>'9 мес.'!S15-'2 кв.'!S15</f>
        <v>2</v>
      </c>
      <c r="M10" s="19">
        <f>'9 мес.'!T15-'2 кв.'!T15</f>
        <v>1</v>
      </c>
      <c r="N10" s="19">
        <f>'9 мес.'!U15-'2 кв.'!U15</f>
        <v>49</v>
      </c>
      <c r="O10" s="19">
        <f>'9 мес.'!V15-'2 кв.'!V15</f>
        <v>7</v>
      </c>
      <c r="P10" s="33">
        <f>'9 мес.'!W15-'2 кв.'!W15</f>
        <v>34</v>
      </c>
      <c r="Q10" s="33">
        <f>'9 мес.'!X15-'2 кв.'!X15</f>
        <v>-9</v>
      </c>
      <c r="R10" s="34">
        <f>'9 мес.'!Y15-'2 кв.'!Y15</f>
        <v>14</v>
      </c>
      <c r="S10" s="33">
        <f>'9 мес.'!Z15-'2 кв.'!Z15</f>
        <v>58</v>
      </c>
      <c r="T10" s="33">
        <f>'9 мес.'!AA15-'2 кв.'!AA15</f>
        <v>22</v>
      </c>
    </row>
    <row r="11" spans="1:21" ht="15" customHeight="1">
      <c r="A11" s="14" t="s">
        <v>37</v>
      </c>
      <c r="B11" s="19" t="e">
        <f>'9 мес.'!E16-'2 кв.'!#REF!</f>
        <v>#REF!</v>
      </c>
      <c r="C11" s="19">
        <f>'9 мес.'!F16-'2 кв.'!G16</f>
        <v>858</v>
      </c>
      <c r="D11" s="19">
        <f>'9 мес.'!G16-'2 кв.'!I16</f>
        <v>36</v>
      </c>
      <c r="E11" s="19">
        <f>'9 мес.'!J16-'2 кв.'!J16</f>
        <v>18</v>
      </c>
      <c r="F11" s="19">
        <f>'9 мес.'!K16-'2 кв.'!K16</f>
        <v>1</v>
      </c>
      <c r="G11" s="19">
        <f>'9 мес.'!N16-'2 кв.'!L16</f>
        <v>706</v>
      </c>
      <c r="H11" s="19">
        <f>'9 мес.'!O16-'2 кв.'!O16</f>
        <v>0</v>
      </c>
      <c r="I11" s="19">
        <f>'9 мес.'!P16-'2 кв.'!P16</f>
        <v>-15</v>
      </c>
      <c r="J11" s="19">
        <f>'9 мес.'!Q16-'2 кв.'!Q16</f>
        <v>0</v>
      </c>
      <c r="K11" s="19">
        <f>'9 мес.'!R16-'2 кв.'!R16</f>
        <v>11</v>
      </c>
      <c r="L11" s="19">
        <f>'9 мес.'!S16-'2 кв.'!S16</f>
        <v>3</v>
      </c>
      <c r="M11" s="19">
        <f>'9 мес.'!T16-'2 кв.'!T16</f>
        <v>-5</v>
      </c>
      <c r="N11" s="19">
        <f>'9 мес.'!U16-'2 кв.'!U16</f>
        <v>-14</v>
      </c>
      <c r="O11" s="19">
        <f>'9 мес.'!V16-'2 кв.'!V16</f>
        <v>8</v>
      </c>
      <c r="P11" s="33">
        <f>'9 мес.'!W16-'2 кв.'!W16</f>
        <v>10</v>
      </c>
      <c r="Q11" s="33">
        <f>'9 мес.'!X16-'2 кв.'!X16</f>
        <v>2</v>
      </c>
      <c r="R11" s="33">
        <f>'9 мес.'!Y16-'2 кв.'!Y16</f>
        <v>7</v>
      </c>
      <c r="S11" s="33">
        <f>'9 мес.'!Z16-'2 кв.'!Z16</f>
        <v>70</v>
      </c>
      <c r="T11" s="33">
        <f>'9 мес.'!AA16-'2 кв.'!AA16</f>
        <v>10</v>
      </c>
    </row>
    <row r="12" spans="1:21" ht="15" customHeight="1">
      <c r="A12" s="13" t="s">
        <v>38</v>
      </c>
      <c r="B12" s="19" t="e">
        <f>'9 мес.'!E17-'2 кв.'!#REF!</f>
        <v>#REF!</v>
      </c>
      <c r="C12" s="19">
        <f>'9 мес.'!F17-'2 кв.'!G17</f>
        <v>778</v>
      </c>
      <c r="D12" s="19">
        <f>'9 мес.'!G17-'2 кв.'!I17</f>
        <v>31</v>
      </c>
      <c r="E12" s="19">
        <f>'9 мес.'!J17-'2 кв.'!J17</f>
        <v>1</v>
      </c>
      <c r="F12" s="19">
        <f>'9 мес.'!K17-'2 кв.'!K17</f>
        <v>14</v>
      </c>
      <c r="G12" s="19">
        <f>'9 мес.'!N17-'2 кв.'!L17</f>
        <v>706</v>
      </c>
      <c r="H12" s="19">
        <f>'9 мес.'!O17-'2 кв.'!O17</f>
        <v>-11</v>
      </c>
      <c r="I12" s="19">
        <f>'9 мес.'!P17-'2 кв.'!P17</f>
        <v>26</v>
      </c>
      <c r="J12" s="19">
        <f>'9 мес.'!Q17-'2 кв.'!Q17</f>
        <v>2</v>
      </c>
      <c r="K12" s="19">
        <f>'9 мес.'!R17-'2 кв.'!R17</f>
        <v>17</v>
      </c>
      <c r="L12" s="19">
        <f>'9 мес.'!S17-'2 кв.'!S17</f>
        <v>4</v>
      </c>
      <c r="M12" s="19">
        <f>'9 мес.'!T17-'2 кв.'!T17</f>
        <v>0</v>
      </c>
      <c r="N12" s="19">
        <f>'9 мес.'!U17-'2 кв.'!U17</f>
        <v>41</v>
      </c>
      <c r="O12" s="19">
        <f>'9 мес.'!V17-'2 кв.'!V17</f>
        <v>-3</v>
      </c>
      <c r="P12" s="33">
        <f>'9 мес.'!W17-'2 кв.'!W17</f>
        <v>14</v>
      </c>
      <c r="Q12" s="33">
        <f>'9 мес.'!X17-'2 кв.'!X17</f>
        <v>2</v>
      </c>
      <c r="R12" s="35">
        <f>'9 мес.'!Y17-'2 кв.'!Y17</f>
        <v>0</v>
      </c>
      <c r="S12" s="35">
        <f>'9 мес.'!Z17-'2 кв.'!Z17</f>
        <v>7</v>
      </c>
      <c r="T12" s="35">
        <f>'9 мес.'!AA17-'2 кв.'!AA17</f>
        <v>1</v>
      </c>
      <c r="U12" t="s">
        <v>69</v>
      </c>
    </row>
    <row r="13" spans="1:21" ht="15" customHeight="1">
      <c r="A13" s="14" t="s">
        <v>39</v>
      </c>
      <c r="B13" s="19" t="e">
        <f>'9 мес.'!E18-'2 кв.'!#REF!</f>
        <v>#REF!</v>
      </c>
      <c r="C13" s="19">
        <f>'9 мес.'!F18-'2 кв.'!G18</f>
        <v>1584</v>
      </c>
      <c r="D13" s="19">
        <f>'9 мес.'!G18-'2 кв.'!I18</f>
        <v>46</v>
      </c>
      <c r="E13" s="19">
        <f>'9 мес.'!J18-'2 кв.'!J18</f>
        <v>9</v>
      </c>
      <c r="F13" s="19">
        <f>'9 мес.'!K18-'2 кв.'!K18</f>
        <v>-8</v>
      </c>
      <c r="G13" s="19">
        <f>'9 мес.'!N18-'2 кв.'!L18</f>
        <v>1452</v>
      </c>
      <c r="H13" s="19">
        <f>'9 мес.'!O18-'2 кв.'!O18</f>
        <v>26</v>
      </c>
      <c r="I13" s="19">
        <f>'9 мес.'!P18-'2 кв.'!P18</f>
        <v>-21</v>
      </c>
      <c r="J13" s="19">
        <f>'9 мес.'!Q18-'2 кв.'!Q18</f>
        <v>57</v>
      </c>
      <c r="K13" s="19">
        <f>'9 мес.'!R18-'2 кв.'!R18</f>
        <v>-35</v>
      </c>
      <c r="L13" s="19">
        <f>'9 мес.'!S18-'2 кв.'!S18</f>
        <v>2</v>
      </c>
      <c r="M13" s="19">
        <f>'9 мес.'!T18-'2 кв.'!T18</f>
        <v>0</v>
      </c>
      <c r="N13" s="19">
        <f>'9 мес.'!U18-'2 кв.'!U18</f>
        <v>39</v>
      </c>
      <c r="O13" s="19">
        <f>'9 мес.'!V18-'2 кв.'!V18</f>
        <v>-10</v>
      </c>
      <c r="P13" s="33">
        <f>'9 мес.'!W18-'2 кв.'!W18</f>
        <v>8</v>
      </c>
      <c r="Q13" s="33">
        <f>'9 мес.'!X18-'2 кв.'!X18</f>
        <v>15</v>
      </c>
      <c r="R13" s="35">
        <f>'9 мес.'!Y18-'2 кв.'!Y18</f>
        <v>0</v>
      </c>
      <c r="S13" s="33">
        <f>'9 мес.'!Z18-'2 кв.'!Z18</f>
        <v>20</v>
      </c>
      <c r="T13" s="33">
        <f>'9 мес.'!AA18-'2 кв.'!AA18</f>
        <v>0</v>
      </c>
      <c r="U13" t="s">
        <v>68</v>
      </c>
    </row>
    <row r="14" spans="1:21" ht="15" customHeight="1">
      <c r="A14" s="13" t="s">
        <v>40</v>
      </c>
      <c r="B14" s="19" t="e">
        <f>'9 мес.'!E19-'2 кв.'!#REF!</f>
        <v>#REF!</v>
      </c>
      <c r="C14" s="19">
        <f>'9 мес.'!F19-'2 кв.'!G19</f>
        <v>890</v>
      </c>
      <c r="D14" s="19">
        <f>'9 мес.'!G19-'2 кв.'!I19</f>
        <v>56</v>
      </c>
      <c r="E14" s="19">
        <f>'9 мес.'!J19-'2 кв.'!J19</f>
        <v>-35</v>
      </c>
      <c r="F14" s="19">
        <f>'9 мес.'!K19-'2 кв.'!K19</f>
        <v>13</v>
      </c>
      <c r="G14" s="19">
        <f>'9 мес.'!N19-'2 кв.'!L19</f>
        <v>780</v>
      </c>
      <c r="H14" s="19">
        <f>'9 мес.'!O19-'2 кв.'!O19</f>
        <v>2</v>
      </c>
      <c r="I14" s="19">
        <f>'9 мес.'!P19-'2 кв.'!P19</f>
        <v>35</v>
      </c>
      <c r="J14" s="19">
        <f>'9 мес.'!Q19-'2 кв.'!Q19</f>
        <v>0</v>
      </c>
      <c r="K14" s="19">
        <f>'9 мес.'!R19-'2 кв.'!R19</f>
        <v>2</v>
      </c>
      <c r="L14" s="19">
        <f>'9 мес.'!S19-'2 кв.'!S19</f>
        <v>-5</v>
      </c>
      <c r="M14" s="19">
        <f>'9 мес.'!T19-'2 кв.'!T19</f>
        <v>0</v>
      </c>
      <c r="N14" s="19">
        <f>'9 мес.'!U19-'2 кв.'!U19</f>
        <v>49</v>
      </c>
      <c r="O14" s="19">
        <f>'9 мес.'!V19-'2 кв.'!V19</f>
        <v>-15</v>
      </c>
      <c r="P14" s="33">
        <f>'9 мес.'!W19-'2 кв.'!W19</f>
        <v>44</v>
      </c>
      <c r="Q14" s="33">
        <f>'9 мес.'!X19-'2 кв.'!X19</f>
        <v>19</v>
      </c>
      <c r="R14" s="33">
        <f>'9 мес.'!Y19-'2 кв.'!Y19</f>
        <v>27</v>
      </c>
      <c r="S14" s="33">
        <f>'9 мес.'!Z19-'2 кв.'!Z19</f>
        <v>56</v>
      </c>
      <c r="T14" s="33">
        <f>'9 мес.'!AA19-'2 кв.'!AA19</f>
        <v>3</v>
      </c>
    </row>
    <row r="15" spans="1:21" ht="15" customHeight="1">
      <c r="A15" s="14" t="s">
        <v>41</v>
      </c>
      <c r="B15" s="19" t="e">
        <f>'9 мес.'!E20-'2 кв.'!#REF!</f>
        <v>#REF!</v>
      </c>
      <c r="C15" s="19">
        <f>'9 мес.'!F20-'2 кв.'!G20</f>
        <v>637</v>
      </c>
      <c r="D15" s="19">
        <f>'9 мес.'!G20-'2 кв.'!I20</f>
        <v>23</v>
      </c>
      <c r="E15" s="19">
        <f>'9 мес.'!J20-'2 кв.'!J20</f>
        <v>-10</v>
      </c>
      <c r="F15" s="19">
        <f>'9 мес.'!K20-'2 кв.'!K20</f>
        <v>-15</v>
      </c>
      <c r="G15" s="19">
        <f>'9 мес.'!N20-'2 кв.'!L20</f>
        <v>570</v>
      </c>
      <c r="H15" s="19">
        <f>'9 мес.'!O20-'2 кв.'!O20</f>
        <v>-21</v>
      </c>
      <c r="I15" s="19">
        <f>'9 мес.'!P20-'2 кв.'!P20</f>
        <v>-25</v>
      </c>
      <c r="J15" s="19">
        <f>'9 мес.'!Q20-'2 кв.'!Q20</f>
        <v>0</v>
      </c>
      <c r="K15" s="19">
        <f>'9 мес.'!R20-'2 кв.'!R20</f>
        <v>-3</v>
      </c>
      <c r="L15" s="19">
        <f>'9 мес.'!S20-'2 кв.'!S20</f>
        <v>0</v>
      </c>
      <c r="M15" s="19">
        <f>'9 мес.'!T20-'2 кв.'!T20</f>
        <v>1</v>
      </c>
      <c r="N15" s="19">
        <f>'9 мес.'!U20-'2 кв.'!U20</f>
        <v>-36</v>
      </c>
      <c r="O15" s="19">
        <f>'9 мес.'!V20-'2 кв.'!V20</f>
        <v>-12</v>
      </c>
      <c r="P15" s="33">
        <f>'9 мес.'!W20-'2 кв.'!W20</f>
        <v>7</v>
      </c>
      <c r="Q15" s="33">
        <f>'9 мес.'!X20-'2 кв.'!X20</f>
        <v>7</v>
      </c>
      <c r="R15" s="33">
        <f>'9 мес.'!Y20-'2 кв.'!Y20</f>
        <v>1</v>
      </c>
      <c r="S15" s="33">
        <f>'9 мес.'!Z20-'2 кв.'!Z20</f>
        <v>5</v>
      </c>
      <c r="T15" s="33">
        <f>'9 мес.'!AA20-'2 кв.'!AA20</f>
        <v>6</v>
      </c>
    </row>
    <row r="16" spans="1:21" ht="15" customHeight="1">
      <c r="A16" s="14" t="s">
        <v>42</v>
      </c>
      <c r="B16" s="19" t="e">
        <f>'9 мес.'!E21-'2 кв.'!#REF!</f>
        <v>#REF!</v>
      </c>
      <c r="C16" s="19">
        <f>'9 мес.'!F21-'2 кв.'!G21</f>
        <v>641</v>
      </c>
      <c r="D16" s="19">
        <f>'9 мес.'!G21-'2 кв.'!I21</f>
        <v>42</v>
      </c>
      <c r="E16" s="19">
        <f>'9 мес.'!J21-'2 кв.'!J21</f>
        <v>15</v>
      </c>
      <c r="F16" s="19">
        <f>'9 мес.'!K21-'2 кв.'!K21</f>
        <v>-4</v>
      </c>
      <c r="G16" s="19">
        <f>'9 мес.'!N21-'2 кв.'!L21</f>
        <v>544</v>
      </c>
      <c r="H16" s="19">
        <f>'9 мес.'!O21-'2 кв.'!O21</f>
        <v>-4</v>
      </c>
      <c r="I16" s="19">
        <f>'9 мес.'!P21-'2 кв.'!P21</f>
        <v>-34</v>
      </c>
      <c r="J16" s="19">
        <f>'9 мес.'!Q21-'2 кв.'!Q21</f>
        <v>8</v>
      </c>
      <c r="K16" s="19">
        <f>'9 мес.'!R21-'2 кв.'!R21</f>
        <v>-6</v>
      </c>
      <c r="L16" s="19">
        <f>'9 мес.'!S21-'2 кв.'!S21</f>
        <v>8</v>
      </c>
      <c r="M16" s="19">
        <f>'9 мес.'!T21-'2 кв.'!T21</f>
        <v>0</v>
      </c>
      <c r="N16" s="19">
        <f>'9 мес.'!U21-'2 кв.'!U21</f>
        <v>-39</v>
      </c>
      <c r="O16" s="19">
        <f>'9 мес.'!V21-'2 кв.'!V21</f>
        <v>11</v>
      </c>
      <c r="P16" s="33">
        <f>'9 мес.'!W21-'2 кв.'!W21</f>
        <v>-30</v>
      </c>
      <c r="Q16" s="33">
        <f>'9 мес.'!X21-'2 кв.'!X21</f>
        <v>6</v>
      </c>
      <c r="R16" s="33">
        <f>'9 мес.'!Y21-'2 кв.'!Y21</f>
        <v>64</v>
      </c>
      <c r="S16" s="33">
        <f>'9 мес.'!Z21-'2 кв.'!Z21</f>
        <v>9</v>
      </c>
      <c r="T16" s="33">
        <f>'9 мес.'!AA21-'2 кв.'!AA21</f>
        <v>20</v>
      </c>
    </row>
    <row r="17" spans="1:21" ht="15" customHeight="1">
      <c r="A17" s="13" t="s">
        <v>43</v>
      </c>
      <c r="B17" s="19" t="e">
        <f>'9 мес.'!E22-'2 кв.'!#REF!</f>
        <v>#REF!</v>
      </c>
      <c r="C17" s="19">
        <f>'9 мес.'!F22-'2 кв.'!G22</f>
        <v>2471</v>
      </c>
      <c r="D17" s="19">
        <f>'9 мес.'!G22-'2 кв.'!I22</f>
        <v>125</v>
      </c>
      <c r="E17" s="19">
        <f>'9 мес.'!J22-'2 кв.'!J22</f>
        <v>9</v>
      </c>
      <c r="F17" s="19">
        <f>'9 мес.'!K22-'2 кв.'!K22</f>
        <v>-4</v>
      </c>
      <c r="G17" s="19">
        <f>'9 мес.'!N22-'2 кв.'!L22</f>
        <v>2150</v>
      </c>
      <c r="H17" s="19">
        <f>'9 мес.'!O22-'2 кв.'!O22</f>
        <v>-45</v>
      </c>
      <c r="I17" s="19">
        <f>'9 мес.'!P22-'2 кв.'!P22</f>
        <v>8</v>
      </c>
      <c r="J17" s="19">
        <f>'9 мес.'!Q22-'2 кв.'!Q22</f>
        <v>1</v>
      </c>
      <c r="K17" s="19">
        <f>'9 мес.'!R22-'2 кв.'!R22</f>
        <v>18</v>
      </c>
      <c r="L17" s="19">
        <f>'9 мес.'!S22-'2 кв.'!S22</f>
        <v>3</v>
      </c>
      <c r="M17" s="19">
        <f>'9 мес.'!T22-'2 кв.'!T22</f>
        <v>0</v>
      </c>
      <c r="N17" s="19">
        <f>'9 мес.'!U22-'2 кв.'!U22</f>
        <v>-23</v>
      </c>
      <c r="O17" s="19">
        <f>'9 мес.'!V22-'2 кв.'!V22</f>
        <v>8</v>
      </c>
      <c r="P17" s="33">
        <f>'9 мес.'!W22-'2 кв.'!W22</f>
        <v>22</v>
      </c>
      <c r="Q17" s="34">
        <f>'9 мес.'!X22-'2 кв.'!X22</f>
        <v>241</v>
      </c>
      <c r="R17" s="34">
        <f>'9 мес.'!Y22-'2 кв.'!Y22</f>
        <v>-13</v>
      </c>
      <c r="S17" s="33">
        <f>'9 мес.'!Z22-'2 кв.'!Z22</f>
        <v>41</v>
      </c>
      <c r="T17" s="33">
        <f>'9 мес.'!AA22-'2 кв.'!AA22</f>
        <v>6</v>
      </c>
      <c r="U17" t="s">
        <v>67</v>
      </c>
    </row>
    <row r="18" spans="1:21" ht="15" customHeight="1">
      <c r="A18" s="13" t="s">
        <v>44</v>
      </c>
      <c r="B18" s="19" t="e">
        <f>'9 мес.'!E23-'2 кв.'!#REF!</f>
        <v>#REF!</v>
      </c>
      <c r="C18" s="19">
        <f>'9 мес.'!F23-'2 кв.'!G23</f>
        <v>2270</v>
      </c>
      <c r="D18" s="19">
        <f>'9 мес.'!G23-'2 кв.'!I23</f>
        <v>146</v>
      </c>
      <c r="E18" s="19">
        <f>'9 мес.'!J23-'2 кв.'!J23</f>
        <v>27</v>
      </c>
      <c r="F18" s="19">
        <f>'9 мес.'!K23-'2 кв.'!K23</f>
        <v>-40</v>
      </c>
      <c r="G18" s="19">
        <f>'9 мес.'!N23-'2 кв.'!L23</f>
        <v>2024</v>
      </c>
      <c r="H18" s="19">
        <f>'9 мес.'!O23-'2 кв.'!O23</f>
        <v>48</v>
      </c>
      <c r="I18" s="19">
        <f>'9 мес.'!P23-'2 кв.'!P23</f>
        <v>-10</v>
      </c>
      <c r="J18" s="19">
        <f>'9 мес.'!Q23-'2 кв.'!Q23</f>
        <v>0</v>
      </c>
      <c r="K18" s="19">
        <f>'9 мес.'!R23-'2 кв.'!R23</f>
        <v>-11</v>
      </c>
      <c r="L18" s="19">
        <f>'9 мес.'!S23-'2 кв.'!S23</f>
        <v>2</v>
      </c>
      <c r="M18" s="19">
        <f>'9 мес.'!T23-'2 кв.'!T23</f>
        <v>1</v>
      </c>
      <c r="N18" s="19">
        <f>'9 мес.'!U23-'2 кв.'!U23</f>
        <v>-823</v>
      </c>
      <c r="O18" s="19">
        <f>'9 мес.'!V23-'2 кв.'!V23</f>
        <v>853</v>
      </c>
      <c r="P18" s="33">
        <f>'9 мес.'!W23-'2 кв.'!W23</f>
        <v>2</v>
      </c>
      <c r="Q18" s="33">
        <f>'9 мес.'!X23-'2 кв.'!X23</f>
        <v>67</v>
      </c>
      <c r="R18" s="33">
        <f>'9 мес.'!Y23-'2 кв.'!Y23</f>
        <v>18</v>
      </c>
      <c r="S18" s="33">
        <f>'9 мес.'!Z23-'2 кв.'!Z23</f>
        <v>129</v>
      </c>
      <c r="T18" s="33">
        <f>'9 мес.'!AA23-'2 кв.'!AA23</f>
        <v>13</v>
      </c>
    </row>
    <row r="19" spans="1:21" ht="15" customHeight="1">
      <c r="A19" s="14" t="s">
        <v>45</v>
      </c>
      <c r="B19" s="19" t="e">
        <f>'9 мес.'!E24-'2 кв.'!#REF!</f>
        <v>#REF!</v>
      </c>
      <c r="C19" s="19">
        <f>'9 мес.'!F24-'2 кв.'!G24</f>
        <v>1348</v>
      </c>
      <c r="D19" s="19">
        <f>'9 мес.'!G24-'2 кв.'!I24</f>
        <v>37</v>
      </c>
      <c r="E19" s="19">
        <f>'9 мес.'!J24-'2 кв.'!J24</f>
        <v>-16</v>
      </c>
      <c r="F19" s="19">
        <f>'9 мес.'!K24-'2 кв.'!K24</f>
        <v>1</v>
      </c>
      <c r="G19" s="19">
        <f>'9 мес.'!N24-'2 кв.'!L24</f>
        <v>1222</v>
      </c>
      <c r="H19" s="19">
        <f>'9 мес.'!O24-'2 кв.'!O24</f>
        <v>8</v>
      </c>
      <c r="I19" s="19">
        <f>'9 мес.'!P24-'2 кв.'!P24</f>
        <v>-8</v>
      </c>
      <c r="J19" s="19">
        <f>'9 мес.'!Q24-'2 кв.'!Q24</f>
        <v>12</v>
      </c>
      <c r="K19" s="19">
        <f>'9 мес.'!R24-'2 кв.'!R24</f>
        <v>-19</v>
      </c>
      <c r="L19" s="19">
        <f>'9 мес.'!S24-'2 кв.'!S24</f>
        <v>0</v>
      </c>
      <c r="M19" s="19">
        <f>'9 мес.'!T24-'2 кв.'!T24</f>
        <v>-1</v>
      </c>
      <c r="N19" s="19">
        <f>'9 мес.'!U24-'2 кв.'!U24</f>
        <v>-12</v>
      </c>
      <c r="O19" s="19">
        <f>'9 мес.'!V24-'2 кв.'!V24</f>
        <v>4</v>
      </c>
      <c r="P19" s="33">
        <f>'9 мес.'!W24-'2 кв.'!W24</f>
        <v>12</v>
      </c>
      <c r="Q19" s="33">
        <f>'9 мес.'!X24-'2 кв.'!X24</f>
        <v>19</v>
      </c>
      <c r="R19" s="33">
        <f>'9 мес.'!Y24-'2 кв.'!Y24</f>
        <v>49</v>
      </c>
      <c r="S19" s="33">
        <f>'9 мес.'!Z24-'2 кв.'!Z24</f>
        <v>26</v>
      </c>
      <c r="T19" s="33">
        <f>'9 мес.'!AA24-'2 кв.'!AA24</f>
        <v>0</v>
      </c>
    </row>
    <row r="20" spans="1:21" ht="15" customHeight="1">
      <c r="A20" s="14" t="s">
        <v>46</v>
      </c>
      <c r="B20" s="19" t="e">
        <f>'9 мес.'!E25-'2 кв.'!#REF!</f>
        <v>#REF!</v>
      </c>
      <c r="C20" s="19">
        <f>'9 мес.'!F25-'2 кв.'!G25</f>
        <v>1046</v>
      </c>
      <c r="D20" s="19">
        <f>'9 мес.'!G25-'2 кв.'!I25</f>
        <v>45</v>
      </c>
      <c r="E20" s="19">
        <f>'9 мес.'!J25-'2 кв.'!J25</f>
        <v>-2</v>
      </c>
      <c r="F20" s="19">
        <f>'9 мес.'!K25-'2 кв.'!K25</f>
        <v>-5</v>
      </c>
      <c r="G20" s="19">
        <f>'9 мес.'!N25-'2 кв.'!L25</f>
        <v>915</v>
      </c>
      <c r="H20" s="19">
        <f>'9 мес.'!O25-'2 кв.'!O25</f>
        <v>-20</v>
      </c>
      <c r="I20" s="19">
        <f>'9 мес.'!P25-'2 кв.'!P25</f>
        <v>7</v>
      </c>
      <c r="J20" s="19">
        <f>'9 мес.'!Q25-'2 кв.'!Q25</f>
        <v>4</v>
      </c>
      <c r="K20" s="19">
        <f>'9 мес.'!R25-'2 кв.'!R25</f>
        <v>-6</v>
      </c>
      <c r="L20" s="19">
        <f>'9 мес.'!S25-'2 кв.'!S25</f>
        <v>1</v>
      </c>
      <c r="M20" s="19">
        <f>'9 мес.'!T25-'2 кв.'!T25</f>
        <v>0</v>
      </c>
      <c r="N20" s="19">
        <f>'9 мес.'!U25-'2 кв.'!U25</f>
        <v>-13</v>
      </c>
      <c r="O20" s="19">
        <f>'9 мес.'!V25-'2 кв.'!V25</f>
        <v>-1</v>
      </c>
      <c r="P20" s="33">
        <f>'9 мес.'!W25-'2 кв.'!W25</f>
        <v>11</v>
      </c>
      <c r="Q20" s="33">
        <f>'9 мес.'!X25-'2 кв.'!X25</f>
        <v>22</v>
      </c>
      <c r="R20" s="34">
        <f>'9 мес.'!Y25-'2 кв.'!Y25</f>
        <v>72</v>
      </c>
      <c r="S20" s="33">
        <f>'9 мес.'!Z25-'2 кв.'!Z25</f>
        <v>19</v>
      </c>
      <c r="T20" s="33">
        <f>'9 мес.'!AA25-'2 кв.'!AA25</f>
        <v>1</v>
      </c>
    </row>
    <row r="21" spans="1:21" ht="15" customHeight="1">
      <c r="A21" s="14" t="s">
        <v>47</v>
      </c>
      <c r="B21" s="19" t="e">
        <f>'9 мес.'!E26-'2 кв.'!#REF!</f>
        <v>#REF!</v>
      </c>
      <c r="C21" s="19">
        <f>'9 мес.'!F26-'2 кв.'!G26</f>
        <v>977</v>
      </c>
      <c r="D21" s="19">
        <f>'9 мес.'!G26-'2 кв.'!I26</f>
        <v>55</v>
      </c>
      <c r="E21" s="19">
        <f>'9 мес.'!J26-'2 кв.'!J26</f>
        <v>25</v>
      </c>
      <c r="F21" s="19">
        <f>'9 мес.'!K26-'2 кв.'!K26</f>
        <v>-4</v>
      </c>
      <c r="G21" s="19">
        <f>'9 мес.'!N26-'2 кв.'!L26</f>
        <v>831</v>
      </c>
      <c r="H21" s="19">
        <f>'9 мес.'!O26-'2 кв.'!O26</f>
        <v>22</v>
      </c>
      <c r="I21" s="19">
        <f>'9 мес.'!P26-'2 кв.'!P26</f>
        <v>-47</v>
      </c>
      <c r="J21" s="19">
        <f>'9 мес.'!Q26-'2 кв.'!Q26</f>
        <v>0</v>
      </c>
      <c r="K21" s="19">
        <f>'9 мес.'!R26-'2 кв.'!R26</f>
        <v>9</v>
      </c>
      <c r="L21" s="19">
        <f>'9 мес.'!S26-'2 кв.'!S26</f>
        <v>1</v>
      </c>
      <c r="M21" s="19">
        <f>'9 мес.'!T26-'2 кв.'!T26</f>
        <v>0</v>
      </c>
      <c r="N21" s="19">
        <f>'9 мес.'!U26-'2 кв.'!U26</f>
        <v>10</v>
      </c>
      <c r="O21" s="19">
        <f>'9 мес.'!V26-'2 кв.'!V26</f>
        <v>-25</v>
      </c>
      <c r="P21" s="33">
        <f>'9 мес.'!W26-'2 кв.'!W26</f>
        <v>-7</v>
      </c>
      <c r="Q21" s="33">
        <f>'9 мес.'!X26-'2 кв.'!X26</f>
        <v>18</v>
      </c>
      <c r="R21" s="34">
        <f>'9 мес.'!Y26-'2 кв.'!Y26</f>
        <v>-47</v>
      </c>
      <c r="S21" s="33">
        <f>'9 мес.'!Z26-'2 кв.'!Z26</f>
        <v>-50</v>
      </c>
      <c r="T21" s="33">
        <f>'9 мес.'!AA26-'2 кв.'!AA26</f>
        <v>0</v>
      </c>
    </row>
    <row r="22" spans="1:21" ht="15" customHeight="1">
      <c r="A22" s="13" t="s">
        <v>48</v>
      </c>
      <c r="B22" s="19" t="e">
        <f>'9 мес.'!E27-'2 кв.'!#REF!</f>
        <v>#REF!</v>
      </c>
      <c r="C22" s="19">
        <f>'9 мес.'!F27-'2 кв.'!G27</f>
        <v>2683</v>
      </c>
      <c r="D22" s="19">
        <f>'9 мес.'!G27-'2 кв.'!I27</f>
        <v>139</v>
      </c>
      <c r="E22" s="19">
        <f>'9 мес.'!J27-'2 кв.'!J27</f>
        <v>59</v>
      </c>
      <c r="F22" s="19">
        <f>'9 мес.'!K27-'2 кв.'!K27</f>
        <v>-30</v>
      </c>
      <c r="G22" s="19">
        <f>'9 мес.'!N27-'2 кв.'!L27</f>
        <v>2316</v>
      </c>
      <c r="H22" s="19">
        <f>'9 мес.'!O27-'2 кв.'!O27</f>
        <v>-373</v>
      </c>
      <c r="I22" s="19">
        <f>'9 мес.'!P27-'2 кв.'!P27</f>
        <v>296</v>
      </c>
      <c r="J22" s="19">
        <f>'9 мес.'!Q27-'2 кв.'!Q27</f>
        <v>12</v>
      </c>
      <c r="K22" s="19">
        <f>'9 мес.'!R27-'2 кв.'!R27</f>
        <v>-30</v>
      </c>
      <c r="L22" s="19">
        <f>'9 мес.'!S27-'2 кв.'!S27</f>
        <v>-15</v>
      </c>
      <c r="M22" s="19">
        <f>'9 мес.'!T27-'2 кв.'!T27</f>
        <v>4</v>
      </c>
      <c r="N22" s="19">
        <f>'9 мес.'!U27-'2 кв.'!U27</f>
        <v>-129</v>
      </c>
      <c r="O22" s="19">
        <f>'9 мес.'!V27-'2 кв.'!V27</f>
        <v>23</v>
      </c>
      <c r="P22" s="33">
        <f>'9 мес.'!W27-'2 кв.'!W27</f>
        <v>-12</v>
      </c>
      <c r="Q22" s="35">
        <f>'9 мес.'!X27-'2 кв.'!X27</f>
        <v>-4</v>
      </c>
      <c r="R22" s="33">
        <f>'9 мес.'!Y27-'2 кв.'!Y27</f>
        <v>20</v>
      </c>
      <c r="S22" s="34">
        <f>'9 мес.'!Z27-'2 кв.'!Z27</f>
        <v>-93</v>
      </c>
      <c r="T22" s="34">
        <f>'9 мес.'!AA27-'2 кв.'!AA27</f>
        <v>-36</v>
      </c>
      <c r="U22" t="s">
        <v>70</v>
      </c>
    </row>
    <row r="23" spans="1:21" ht="15" customHeight="1">
      <c r="A23" s="14" t="s">
        <v>49</v>
      </c>
      <c r="B23" s="19" t="e">
        <f>'9 мес.'!E28-'2 кв.'!#REF!</f>
        <v>#REF!</v>
      </c>
      <c r="C23" s="19">
        <f>'9 мес.'!F28-'2 кв.'!G28</f>
        <v>1209</v>
      </c>
      <c r="D23" s="19">
        <f>'9 мес.'!G28-'2 кв.'!I28</f>
        <v>55</v>
      </c>
      <c r="E23" s="19">
        <f>'9 мес.'!J28-'2 кв.'!J28</f>
        <v>28</v>
      </c>
      <c r="F23" s="19">
        <f>'9 мес.'!K28-'2 кв.'!K28</f>
        <v>-29</v>
      </c>
      <c r="G23" s="19">
        <f>'9 мес.'!N28-'2 кв.'!L28</f>
        <v>1020</v>
      </c>
      <c r="H23" s="19">
        <f>'9 мес.'!O28-'2 кв.'!O28</f>
        <v>-40</v>
      </c>
      <c r="I23" s="19">
        <f>'9 мес.'!P28-'2 кв.'!P28</f>
        <v>-41</v>
      </c>
      <c r="J23" s="19">
        <f>'9 мес.'!Q28-'2 кв.'!Q28</f>
        <v>6</v>
      </c>
      <c r="K23" s="19">
        <f>'9 мес.'!R28-'2 кв.'!R28</f>
        <v>-1</v>
      </c>
      <c r="L23" s="19">
        <f>'9 мес.'!S28-'2 кв.'!S28</f>
        <v>-1</v>
      </c>
      <c r="M23" s="19">
        <f>'9 мес.'!T28-'2 кв.'!T28</f>
        <v>-1</v>
      </c>
      <c r="N23" s="19">
        <f>'9 мес.'!U28-'2 кв.'!U28</f>
        <v>-49</v>
      </c>
      <c r="O23" s="19">
        <f>'9 мес.'!V28-'2 кв.'!V28</f>
        <v>-29</v>
      </c>
      <c r="P23" s="33">
        <f>'9 мес.'!W28-'2 кв.'!W28</f>
        <v>22</v>
      </c>
      <c r="Q23" s="33">
        <f>'9 мес.'!X28-'2 кв.'!X28</f>
        <v>6</v>
      </c>
      <c r="R23" s="33">
        <f>'9 мес.'!Y28-'2 кв.'!Y28</f>
        <v>0</v>
      </c>
      <c r="S23" s="33">
        <f>'9 мес.'!Z28-'2 кв.'!Z28</f>
        <v>26</v>
      </c>
      <c r="T23" s="33">
        <f>'9 мес.'!AA28-'2 кв.'!AA28</f>
        <v>6</v>
      </c>
    </row>
    <row r="24" spans="1:21" ht="15" customHeight="1">
      <c r="A24" s="14" t="s">
        <v>50</v>
      </c>
      <c r="B24" s="19" t="e">
        <f>'9 мес.'!E29-'2 кв.'!#REF!</f>
        <v>#REF!</v>
      </c>
      <c r="C24" s="19">
        <f>'9 мес.'!F29-'2 кв.'!G29</f>
        <v>533</v>
      </c>
      <c r="D24" s="19">
        <f>'9 мес.'!G29-'2 кв.'!I29</f>
        <v>20</v>
      </c>
      <c r="E24" s="19">
        <f>'9 мес.'!J29-'2 кв.'!J29</f>
        <v>-4</v>
      </c>
      <c r="F24" s="19">
        <f>'9 мес.'!K29-'2 кв.'!K29</f>
        <v>-3</v>
      </c>
      <c r="G24" s="19">
        <f>'9 мес.'!N29-'2 кв.'!L29</f>
        <v>488</v>
      </c>
      <c r="H24" s="19">
        <f>'9 мес.'!O29-'2 кв.'!O29</f>
        <v>-26</v>
      </c>
      <c r="I24" s="19">
        <f>'9 мес.'!P29-'2 кв.'!P29</f>
        <v>2</v>
      </c>
      <c r="J24" s="19">
        <f>'9 мес.'!Q29-'2 кв.'!Q29</f>
        <v>-2</v>
      </c>
      <c r="K24" s="19">
        <f>'9 мес.'!R29-'2 кв.'!R29</f>
        <v>-1</v>
      </c>
      <c r="L24" s="19">
        <f>'9 мес.'!S29-'2 кв.'!S29</f>
        <v>10</v>
      </c>
      <c r="M24" s="19">
        <f>'9 мес.'!T29-'2 кв.'!T29</f>
        <v>0</v>
      </c>
      <c r="N24" s="19">
        <f>'9 мес.'!U29-'2 кв.'!U29</f>
        <v>-6</v>
      </c>
      <c r="O24" s="19">
        <f>'9 мес.'!V29-'2 кв.'!V29</f>
        <v>-11</v>
      </c>
      <c r="P24" s="33">
        <f>'9 мес.'!W29-'2 кв.'!W29</f>
        <v>7</v>
      </c>
      <c r="Q24" s="33">
        <f>'9 мес.'!X29-'2 кв.'!X29</f>
        <v>3</v>
      </c>
      <c r="R24" s="33">
        <f>'9 мес.'!Y29-'2 кв.'!Y29</f>
        <v>11</v>
      </c>
      <c r="S24" s="33">
        <f>'9 мес.'!Z29-'2 кв.'!Z29</f>
        <v>13</v>
      </c>
      <c r="T24" s="33">
        <f>'9 мес.'!AA29-'2 кв.'!AA29</f>
        <v>0</v>
      </c>
    </row>
    <row r="25" spans="1:21" ht="15" customHeight="1">
      <c r="A25" s="13" t="s">
        <v>51</v>
      </c>
      <c r="B25" s="19" t="e">
        <f>'9 мес.'!E30-'2 кв.'!#REF!</f>
        <v>#REF!</v>
      </c>
      <c r="C25" s="19">
        <f>'9 мес.'!F30-'2 кв.'!G30</f>
        <v>1663</v>
      </c>
      <c r="D25" s="19">
        <f>'9 мес.'!G30-'2 кв.'!I30</f>
        <v>57</v>
      </c>
      <c r="E25" s="19">
        <f>'9 мес.'!J30-'2 кв.'!J30</f>
        <v>-32</v>
      </c>
      <c r="F25" s="19">
        <f>'9 мес.'!K30-'2 кв.'!K30</f>
        <v>-6</v>
      </c>
      <c r="G25" s="19">
        <f>'9 мес.'!N30-'2 кв.'!L30</f>
        <v>1525</v>
      </c>
      <c r="H25" s="19">
        <f>'9 мес.'!O30-'2 кв.'!O30</f>
        <v>27</v>
      </c>
      <c r="I25" s="19">
        <f>'9 мес.'!P30-'2 кв.'!P30</f>
        <v>12</v>
      </c>
      <c r="J25" s="19">
        <f>'9 мес.'!Q30-'2 кв.'!Q30</f>
        <v>-2</v>
      </c>
      <c r="K25" s="19">
        <f>'9 мес.'!R30-'2 кв.'!R30</f>
        <v>-3</v>
      </c>
      <c r="L25" s="19">
        <f>'9 мес.'!S30-'2 кв.'!S30</f>
        <v>-3</v>
      </c>
      <c r="M25" s="19">
        <f>'9 мес.'!T30-'2 кв.'!T30</f>
        <v>0</v>
      </c>
      <c r="N25" s="19">
        <f>'9 мес.'!U30-'2 кв.'!U30</f>
        <v>42</v>
      </c>
      <c r="O25" s="19">
        <f>'9 мес.'!V30-'2 кв.'!V30</f>
        <v>-11</v>
      </c>
      <c r="P25" s="33">
        <f>'9 мес.'!W30-'2 кв.'!W30</f>
        <v>160</v>
      </c>
      <c r="Q25" s="33">
        <f>'9 мес.'!X30-'2 кв.'!X30</f>
        <v>0</v>
      </c>
      <c r="R25" s="33">
        <f>'9 мес.'!Y30-'2 кв.'!Y30</f>
        <v>0</v>
      </c>
      <c r="S25" s="33">
        <f>'9 мес.'!Z30-'2 кв.'!Z30</f>
        <v>0</v>
      </c>
      <c r="T25" s="33">
        <f>'9 мес.'!AA30-'2 кв.'!AA30</f>
        <v>3</v>
      </c>
    </row>
    <row r="26" spans="1:21" ht="15" customHeight="1">
      <c r="A26" s="14" t="s">
        <v>52</v>
      </c>
      <c r="B26" s="19" t="e">
        <f>'9 мес.'!E31-'2 кв.'!#REF!</f>
        <v>#REF!</v>
      </c>
      <c r="C26" s="19">
        <f>'9 мес.'!F31-'2 кв.'!G31</f>
        <v>588</v>
      </c>
      <c r="D26" s="19">
        <f>'9 мес.'!G31-'2 кв.'!I31</f>
        <v>20</v>
      </c>
      <c r="E26" s="19">
        <f>'9 мес.'!J31-'2 кв.'!J31</f>
        <v>18</v>
      </c>
      <c r="F26" s="19">
        <f>'9 мес.'!K31-'2 кв.'!K31</f>
        <v>-11</v>
      </c>
      <c r="G26" s="19">
        <f>'9 мес.'!N31-'2 кв.'!L31</f>
        <v>513</v>
      </c>
      <c r="H26" s="19">
        <f>'9 мес.'!O31-'2 кв.'!O31</f>
        <v>-14</v>
      </c>
      <c r="I26" s="19">
        <f>'9 мес.'!P31-'2 кв.'!P31</f>
        <v>-21</v>
      </c>
      <c r="J26" s="19">
        <f>'9 мес.'!Q31-'2 кв.'!Q31</f>
        <v>0</v>
      </c>
      <c r="K26" s="19">
        <f>'9 мес.'!R31-'2 кв.'!R31</f>
        <v>0</v>
      </c>
      <c r="L26" s="19">
        <f>'9 мес.'!S31-'2 кв.'!S31</f>
        <v>-2</v>
      </c>
      <c r="M26" s="19">
        <f>'9 мес.'!T31-'2 кв.'!T31</f>
        <v>-1</v>
      </c>
      <c r="N26" s="19">
        <f>'9 мес.'!U31-'2 кв.'!U31</f>
        <v>-32</v>
      </c>
      <c r="O26" s="19">
        <f>'9 мес.'!V31-'2 кв.'!V31</f>
        <v>-6</v>
      </c>
      <c r="P26" s="33">
        <f>'9 мес.'!W31-'2 кв.'!W31</f>
        <v>11</v>
      </c>
      <c r="Q26" s="33">
        <f>'9 мес.'!X31-'2 кв.'!X31</f>
        <v>20</v>
      </c>
      <c r="R26" s="33">
        <f>'9 мес.'!Y31-'2 кв.'!Y31</f>
        <v>28</v>
      </c>
      <c r="S26" s="33">
        <f>'9 мес.'!Z31-'2 кв.'!Z31</f>
        <v>8</v>
      </c>
      <c r="T26" s="33">
        <f>'9 мес.'!AA31-'2 кв.'!AA31</f>
        <v>0</v>
      </c>
    </row>
    <row r="27" spans="1:21" ht="15" customHeight="1">
      <c r="A27" s="13" t="s">
        <v>53</v>
      </c>
      <c r="B27" s="19" t="e">
        <f>'9 мес.'!E32-'2 кв.'!#REF!</f>
        <v>#REF!</v>
      </c>
      <c r="C27" s="19">
        <f>'9 мес.'!F32-'2 кв.'!G32</f>
        <v>18843</v>
      </c>
      <c r="D27" s="19">
        <f>'9 мес.'!G32-'2 кв.'!I32</f>
        <v>1620</v>
      </c>
      <c r="E27" s="19">
        <f>'9 мес.'!J32-'2 кв.'!J32</f>
        <v>591</v>
      </c>
      <c r="F27" s="19">
        <f>'9 мес.'!K32-'2 кв.'!K32</f>
        <v>26</v>
      </c>
      <c r="G27" s="19">
        <f>'9 мес.'!N32-'2 кв.'!L32</f>
        <v>14545</v>
      </c>
      <c r="H27" s="19">
        <f>'9 мес.'!O32-'2 кв.'!O32</f>
        <v>29</v>
      </c>
      <c r="I27" s="19">
        <f>'9 мес.'!P32-'2 кв.'!P32</f>
        <v>75</v>
      </c>
      <c r="J27" s="19">
        <f>'9 мес.'!Q32-'2 кв.'!Q32</f>
        <v>25</v>
      </c>
      <c r="K27" s="19">
        <f>'9 мес.'!R32-'2 кв.'!R32</f>
        <v>9</v>
      </c>
      <c r="L27" s="19">
        <f>'9 мес.'!S32-'2 кв.'!S32</f>
        <v>10</v>
      </c>
      <c r="M27" s="19">
        <f>'9 мес.'!T32-'2 кв.'!T32</f>
        <v>1</v>
      </c>
      <c r="N27" s="19">
        <f>'9 мес.'!U32-'2 кв.'!U32</f>
        <v>78</v>
      </c>
      <c r="O27" s="19">
        <f>'9 мес.'!V32-'2 кв.'!V32</f>
        <v>71</v>
      </c>
      <c r="P27" s="33">
        <f>'9 мес.'!W32-'2 кв.'!W32</f>
        <v>428</v>
      </c>
      <c r="Q27" s="33">
        <f>'9 мес.'!X32-'2 кв.'!X32</f>
        <v>692</v>
      </c>
      <c r="R27" s="33">
        <f>'9 мес.'!Y32-'2 кв.'!Y32</f>
        <v>586</v>
      </c>
      <c r="S27" s="33">
        <f>'9 мес.'!Z32-'2 кв.'!Z32</f>
        <v>613</v>
      </c>
      <c r="T27" s="33">
        <f>'9 мес.'!AA32-'2 кв.'!AA32</f>
        <v>0</v>
      </c>
    </row>
    <row r="28" spans="1:21" ht="15" customHeight="1">
      <c r="A28" s="14" t="s">
        <v>54</v>
      </c>
      <c r="B28" s="19" t="e">
        <f>'9 мес.'!E33-'2 кв.'!#REF!</f>
        <v>#REF!</v>
      </c>
      <c r="C28" s="19">
        <f>'9 мес.'!F33-'2 кв.'!G33</f>
        <v>2883</v>
      </c>
      <c r="D28" s="19">
        <f>'9 мес.'!G33-'2 кв.'!I33</f>
        <v>175</v>
      </c>
      <c r="E28" s="19">
        <f>'9 мес.'!J33-'2 кв.'!J33</f>
        <v>-36</v>
      </c>
      <c r="F28" s="19">
        <f>'9 мес.'!K33-'2 кв.'!K33</f>
        <v>-21</v>
      </c>
      <c r="G28" s="19">
        <f>'9 мес.'!N33-'2 кв.'!L33</f>
        <v>2460</v>
      </c>
      <c r="H28" s="19">
        <f>'9 мес.'!O33-'2 кв.'!O33</f>
        <v>-64</v>
      </c>
      <c r="I28" s="19">
        <f>'9 мес.'!P33-'2 кв.'!P33</f>
        <v>24</v>
      </c>
      <c r="J28" s="19">
        <f>'9 мес.'!Q33-'2 кв.'!Q33</f>
        <v>-2</v>
      </c>
      <c r="K28" s="19">
        <f>'9 мес.'!R33-'2 кв.'!R33</f>
        <v>-11</v>
      </c>
      <c r="L28" s="19">
        <f>'9 мес.'!S33-'2 кв.'!S33</f>
        <v>0</v>
      </c>
      <c r="M28" s="19">
        <f>'9 мес.'!T33-'2 кв.'!T33</f>
        <v>-1</v>
      </c>
      <c r="N28" s="19">
        <f>'9 мес.'!U33-'2 кв.'!U33</f>
        <v>-39</v>
      </c>
      <c r="O28" s="19">
        <f>'9 мес.'!V33-'2 кв.'!V33</f>
        <v>-15</v>
      </c>
      <c r="P28" s="33">
        <f>'9 мес.'!W33-'2 кв.'!W33</f>
        <v>86</v>
      </c>
      <c r="Q28" s="35">
        <f>'9 мес.'!X33-'2 кв.'!X33</f>
        <v>161</v>
      </c>
      <c r="R28" s="34">
        <f>'9 мес.'!Y33-'2 кв.'!Y33</f>
        <v>194</v>
      </c>
      <c r="S28" s="33">
        <f>'9 мес.'!Z33-'2 кв.'!Z33</f>
        <v>66</v>
      </c>
      <c r="T28" s="33">
        <f>'9 мес.'!AA33-'2 кв.'!AA33</f>
        <v>19</v>
      </c>
      <c r="U28" t="s">
        <v>70</v>
      </c>
    </row>
    <row r="29" spans="1:21" ht="15" customHeight="1">
      <c r="A29" s="14" t="s">
        <v>55</v>
      </c>
      <c r="B29" s="19" t="e">
        <f>'9 мес.'!E34-'2 кв.'!#REF!</f>
        <v>#REF!</v>
      </c>
      <c r="C29" s="19">
        <f>'9 мес.'!F34-'2 кв.'!G34</f>
        <v>3120</v>
      </c>
      <c r="D29" s="19">
        <f>'9 мес.'!G34-'2 кв.'!I34</f>
        <v>361</v>
      </c>
      <c r="E29" s="19">
        <f>'9 мес.'!J34-'2 кв.'!J34</f>
        <v>118</v>
      </c>
      <c r="F29" s="19">
        <f>'9 мес.'!K34-'2 кв.'!K34</f>
        <v>5</v>
      </c>
      <c r="G29" s="19">
        <f>'9 мес.'!N34-'2 кв.'!L34</f>
        <v>2175</v>
      </c>
      <c r="H29" s="19">
        <f>'9 мес.'!O34-'2 кв.'!O34</f>
        <v>-28</v>
      </c>
      <c r="I29" s="19">
        <f>'9 мес.'!P34-'2 кв.'!P34</f>
        <v>19</v>
      </c>
      <c r="J29" s="19">
        <f>'9 мес.'!Q34-'2 кв.'!Q34</f>
        <v>11</v>
      </c>
      <c r="K29" s="19">
        <f>'9 мес.'!R34-'2 кв.'!R34</f>
        <v>4</v>
      </c>
      <c r="L29" s="19">
        <f>'9 мес.'!S34-'2 кв.'!S34</f>
        <v>4</v>
      </c>
      <c r="M29" s="19">
        <f>'9 мес.'!T34-'2 кв.'!T34</f>
        <v>3</v>
      </c>
      <c r="N29" s="19">
        <f>'9 мес.'!U34-'2 кв.'!U34</f>
        <v>5</v>
      </c>
      <c r="O29" s="19">
        <f>'9 мес.'!V34-'2 кв.'!V34</f>
        <v>8</v>
      </c>
      <c r="P29" s="33">
        <f>'9 мес.'!W34-'2 кв.'!W34</f>
        <v>45</v>
      </c>
      <c r="Q29" s="33">
        <f>'9 мес.'!X34-'2 кв.'!X34</f>
        <v>28</v>
      </c>
      <c r="R29" s="33">
        <f>'9 мес.'!Y34-'2 кв.'!Y34</f>
        <v>0</v>
      </c>
      <c r="S29" s="33">
        <f>'9 мес.'!Z34-'2 кв.'!Z34</f>
        <v>101</v>
      </c>
      <c r="T29" s="33">
        <f>'9 мес.'!AA34-'2 кв.'!AA34</f>
        <v>79</v>
      </c>
    </row>
    <row r="30" spans="1:21" ht="15" customHeight="1">
      <c r="A30" s="13" t="s">
        <v>56</v>
      </c>
      <c r="B30" s="19" t="e">
        <f>'9 мес.'!E35-'2 кв.'!#REF!</f>
        <v>#REF!</v>
      </c>
      <c r="C30" s="19">
        <f>'9 мес.'!F35-'2 кв.'!G35</f>
        <v>2566</v>
      </c>
      <c r="D30" s="19">
        <f>'9 мес.'!G35-'2 кв.'!I35</f>
        <v>160</v>
      </c>
      <c r="E30" s="19">
        <f>'9 мес.'!J35-'2 кв.'!J35</f>
        <v>123</v>
      </c>
      <c r="F30" s="19">
        <f>'9 мес.'!K35-'2 кв.'!K35</f>
        <v>-91</v>
      </c>
      <c r="G30" s="19">
        <f>'9 мес.'!N35-'2 кв.'!L35</f>
        <v>2106</v>
      </c>
      <c r="H30" s="19">
        <f>'9 мес.'!O35-'2 кв.'!O35</f>
        <v>-189</v>
      </c>
      <c r="I30" s="19">
        <f>'9 мес.'!P35-'2 кв.'!P35</f>
        <v>-70</v>
      </c>
      <c r="J30" s="19">
        <f>'9 мес.'!Q35-'2 кв.'!Q35</f>
        <v>-21</v>
      </c>
      <c r="K30" s="19">
        <f>'9 мес.'!R35-'2 кв.'!R35</f>
        <v>-11</v>
      </c>
      <c r="L30" s="19">
        <f>'9 мес.'!S35-'2 кв.'!S35</f>
        <v>12</v>
      </c>
      <c r="M30" s="19">
        <f>'9 мес.'!T35-'2 кв.'!T35</f>
        <v>0</v>
      </c>
      <c r="N30" s="19">
        <f>'9 мес.'!U35-'2 кв.'!U35</f>
        <v>-259</v>
      </c>
      <c r="O30" s="19">
        <f>'9 мес.'!V35-'2 кв.'!V35</f>
        <v>-20</v>
      </c>
      <c r="P30" s="33">
        <f>'9 мес.'!W35-'2 кв.'!W35</f>
        <v>-50</v>
      </c>
      <c r="Q30" s="33">
        <f>'9 мес.'!X35-'2 кв.'!X35</f>
        <v>-31</v>
      </c>
      <c r="R30" s="33">
        <f>'9 мес.'!Y35-'2 кв.'!Y35</f>
        <v>-286</v>
      </c>
      <c r="S30" s="34">
        <f>'9 мес.'!Z35-'2 кв.'!Z35</f>
        <v>-148</v>
      </c>
      <c r="T30" s="34">
        <f>'9 мес.'!AA35-'2 кв.'!AA35</f>
        <v>-29</v>
      </c>
    </row>
    <row r="31" spans="1:21" ht="15" customHeight="1">
      <c r="A31" s="14" t="s">
        <v>57</v>
      </c>
      <c r="B31" s="19" t="e">
        <f>'9 мес.'!E36-'2 кв.'!#REF!</f>
        <v>#REF!</v>
      </c>
      <c r="C31" s="19">
        <f>'9 мес.'!F36-'2 кв.'!G36</f>
        <v>2631</v>
      </c>
      <c r="D31" s="19">
        <f>'9 мес.'!G36-'2 кв.'!I36</f>
        <v>204</v>
      </c>
      <c r="E31" s="19">
        <f>'9 мес.'!J36-'2 кв.'!J36</f>
        <v>36</v>
      </c>
      <c r="F31" s="19">
        <f>'9 мес.'!K36-'2 кв.'!K36</f>
        <v>-33</v>
      </c>
      <c r="G31" s="19">
        <f>'9 мес.'!N36-'2 кв.'!L36</f>
        <v>2143</v>
      </c>
      <c r="H31" s="19">
        <f>'9 мес.'!O36-'2 кв.'!O36</f>
        <v>-32</v>
      </c>
      <c r="I31" s="19">
        <f>'9 мес.'!P36-'2 кв.'!P36</f>
        <v>-43</v>
      </c>
      <c r="J31" s="19">
        <f>'9 мес.'!Q36-'2 кв.'!Q36</f>
        <v>-1</v>
      </c>
      <c r="K31" s="19">
        <f>'9 мес.'!R36-'2 кв.'!R36</f>
        <v>-5</v>
      </c>
      <c r="L31" s="19">
        <f>'9 мес.'!S36-'2 кв.'!S36</f>
        <v>-13</v>
      </c>
      <c r="M31" s="19">
        <f>'9 мес.'!T36-'2 кв.'!T36</f>
        <v>0</v>
      </c>
      <c r="N31" s="19">
        <f>'9 мес.'!U36-'2 кв.'!U36</f>
        <v>-81</v>
      </c>
      <c r="O31" s="19">
        <f>'9 мес.'!V36-'2 кв.'!V36</f>
        <v>-13</v>
      </c>
      <c r="P31" s="33">
        <f>'9 мес.'!W36-'2 кв.'!W36</f>
        <v>54</v>
      </c>
      <c r="Q31" s="34">
        <f>'9 мес.'!X36-'2 кв.'!X36</f>
        <v>-46</v>
      </c>
      <c r="R31" s="33">
        <f>'9 мес.'!Y36-'2 кв.'!Y36</f>
        <v>0</v>
      </c>
      <c r="S31" s="33">
        <f>'9 мес.'!Z36-'2 кв.'!Z36</f>
        <v>194</v>
      </c>
      <c r="T31" s="33">
        <f>'9 мес.'!AA36-'2 кв.'!AA36</f>
        <v>14</v>
      </c>
    </row>
    <row r="32" spans="1:21" ht="15" customHeight="1">
      <c r="A32" s="7" t="s">
        <v>58</v>
      </c>
      <c r="B32" s="19" t="e">
        <f>'9 мес.'!E37-'2 кв.'!#REF!</f>
        <v>#REF!</v>
      </c>
      <c r="C32" s="19">
        <f>'9 мес.'!F37-'2 кв.'!G37</f>
        <v>66932</v>
      </c>
      <c r="D32" s="19">
        <f>'9 мес.'!G37-'2 кв.'!I37</f>
        <v>4280</v>
      </c>
      <c r="E32" s="19">
        <f>'9 мес.'!J37-'2 кв.'!J37</f>
        <v>1218</v>
      </c>
      <c r="F32" s="19">
        <f>'9 мес.'!K37-'2 кв.'!K37</f>
        <v>-260</v>
      </c>
      <c r="G32" s="19">
        <f>'9 мес.'!N37-'2 кв.'!L37</f>
        <v>55799</v>
      </c>
      <c r="H32" s="19">
        <f>'9 мес.'!O37-'2 кв.'!O37</f>
        <v>-904</v>
      </c>
      <c r="I32" s="19">
        <f>'9 мес.'!P37-'2 кв.'!P37</f>
        <v>393</v>
      </c>
      <c r="J32" s="19">
        <f>'9 мес.'!Q37-'2 кв.'!Q37</f>
        <v>96</v>
      </c>
      <c r="K32" s="19">
        <f>'9 мес.'!R37-'2 кв.'!R37</f>
        <v>-8</v>
      </c>
      <c r="L32" s="19">
        <f>'9 мес.'!S37-'2 кв.'!S37</f>
        <v>61</v>
      </c>
      <c r="M32" s="19">
        <f>'9 мес.'!T37-'2 кв.'!T37</f>
        <v>38</v>
      </c>
      <c r="N32" s="19">
        <f>'9 мес.'!U37-'2 кв.'!U37</f>
        <v>-1210</v>
      </c>
      <c r="O32" s="19">
        <f>'9 мес.'!V37-'2 кв.'!V37</f>
        <v>886</v>
      </c>
      <c r="P32" s="33">
        <f>'9 мес.'!W37-'2 кв.'!W37</f>
        <v>-857</v>
      </c>
      <c r="Q32" s="33">
        <f>'9 мес.'!X37-'2 кв.'!X37</f>
        <v>935</v>
      </c>
      <c r="R32" s="33">
        <f>'9 мес.'!Y37-'2 кв.'!Y37</f>
        <v>-1434</v>
      </c>
      <c r="S32" s="33">
        <f>'9 мес.'!Z37-'2 кв.'!Z37</f>
        <v>1652</v>
      </c>
      <c r="T32" s="33">
        <f>'9 мес.'!AA37-'2 кв.'!AA37</f>
        <v>216</v>
      </c>
    </row>
  </sheetData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opLeftCell="A4" zoomScale="80" zoomScaleNormal="80" workbookViewId="0">
      <selection activeCell="X5" sqref="X5"/>
    </sheetView>
  </sheetViews>
  <sheetFormatPr defaultRowHeight="15"/>
  <cols>
    <col min="1" max="1" width="20.28515625" customWidth="1"/>
    <col min="2" max="17" width="8.7109375" customWidth="1"/>
    <col min="18" max="18" width="9.140625" customWidth="1"/>
    <col min="19" max="20" width="8.7109375" customWidth="1"/>
  </cols>
  <sheetData>
    <row r="1" spans="1:20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0" ht="15" customHeight="1">
      <c r="A2" s="14" t="s">
        <v>28</v>
      </c>
      <c r="B2" s="19">
        <f>'2020 год'!D7-'9 мес.'!E7</f>
        <v>5</v>
      </c>
      <c r="C2" s="19">
        <f>'2020 год'!F7-'9 мес.'!F7</f>
        <v>39</v>
      </c>
      <c r="D2" s="19">
        <f>'2020 год'!G7-'9 мес.'!G7</f>
        <v>19</v>
      </c>
      <c r="E2" s="19">
        <f>'2020 год'!J7-'9 мес.'!J7</f>
        <v>58</v>
      </c>
      <c r="F2" s="19">
        <f>'2020 год'!K7-'9 мес.'!K7</f>
        <v>-7</v>
      </c>
      <c r="G2" s="19">
        <f>'2020 год'!N7-'9 мес.'!N7</f>
        <v>-19</v>
      </c>
      <c r="H2" s="19">
        <f>'2020 год'!O7-'9 мес.'!O7</f>
        <v>7</v>
      </c>
      <c r="I2" s="19">
        <f>'2020 год'!P7-'9 мес.'!P7</f>
        <v>-17</v>
      </c>
      <c r="J2" s="19">
        <f>'2020 год'!Q7-'9 мес.'!Q7</f>
        <v>5</v>
      </c>
      <c r="K2" s="19">
        <f>'2020 год'!R7-'9 мес.'!R7</f>
        <v>-4</v>
      </c>
      <c r="L2" s="19">
        <f>'2020 год'!S7-'9 мес.'!S7</f>
        <v>-11</v>
      </c>
      <c r="M2" s="19">
        <f>'2020 год'!T7-'9 мес.'!T7</f>
        <v>1</v>
      </c>
      <c r="N2" s="19">
        <f>'2020 год'!U7-'9 мес.'!U7</f>
        <v>-32</v>
      </c>
      <c r="O2" s="19">
        <f>'2020 год'!V7-'9 мес.'!V7</f>
        <v>13</v>
      </c>
      <c r="P2" s="19">
        <f>'2020 год'!W7-'9 мес.'!W7</f>
        <v>21</v>
      </c>
      <c r="Q2" s="19">
        <f>'2020 год'!X7-'9 мес.'!X7</f>
        <v>30</v>
      </c>
      <c r="R2" s="19">
        <f>'2020 год'!Y7-'9 мес.'!Y7</f>
        <v>18</v>
      </c>
      <c r="S2" s="19">
        <f>'2020 год'!Z7-'9 мес.'!Z7</f>
        <v>47</v>
      </c>
      <c r="T2" s="19">
        <f>'2020 год'!AA7-'9 мес.'!AA7</f>
        <v>4</v>
      </c>
    </row>
    <row r="3" spans="1:20" ht="15" customHeight="1">
      <c r="A3" s="14" t="s">
        <v>29</v>
      </c>
      <c r="B3" s="19">
        <f>'2020 год'!D8-'9 мес.'!E8</f>
        <v>19</v>
      </c>
      <c r="C3" s="19">
        <f>'2020 год'!F8-'9 мес.'!F8</f>
        <v>20</v>
      </c>
      <c r="D3" s="19">
        <f>'2020 год'!G8-'9 мес.'!G8</f>
        <v>7</v>
      </c>
      <c r="E3" s="19">
        <f>'2020 год'!J8-'9 мес.'!J8</f>
        <v>21</v>
      </c>
      <c r="F3" s="19">
        <f>'2020 год'!K8-'9 мес.'!K8</f>
        <v>0</v>
      </c>
      <c r="G3" s="19">
        <f>'2020 год'!N8-'9 мес.'!N8</f>
        <v>-1</v>
      </c>
      <c r="H3" s="19">
        <f>'2020 год'!O8-'9 мес.'!O8</f>
        <v>7</v>
      </c>
      <c r="I3" s="19">
        <f>'2020 год'!P8-'9 мес.'!P8</f>
        <v>1</v>
      </c>
      <c r="J3" s="19">
        <f>'2020 год'!Q8-'9 мес.'!Q8</f>
        <v>2</v>
      </c>
      <c r="K3" s="19">
        <f>'2020 год'!R8-'9 мес.'!R8</f>
        <v>-12</v>
      </c>
      <c r="L3" s="19">
        <f>'2020 год'!S8-'9 мес.'!S8</f>
        <v>3</v>
      </c>
      <c r="M3" s="19">
        <f>'2020 год'!T8-'9 мес.'!T8</f>
        <v>-2</v>
      </c>
      <c r="N3" s="19">
        <f>'2020 год'!U8-'9 мес.'!U8</f>
        <v>-19</v>
      </c>
      <c r="O3" s="19">
        <f>'2020 год'!V8-'9 мес.'!V8</f>
        <v>18</v>
      </c>
      <c r="P3" s="19">
        <f>'2020 год'!W8-'9 мес.'!W8</f>
        <v>30</v>
      </c>
      <c r="Q3" s="19">
        <f>'2020 год'!X8-'9 мес.'!X8</f>
        <v>63</v>
      </c>
      <c r="R3" s="19">
        <f>'2020 год'!Y8-'9 мес.'!Y8</f>
        <v>0</v>
      </c>
      <c r="S3" s="19">
        <f>'2020 год'!Z8-'9 мес.'!Z8</f>
        <v>51</v>
      </c>
      <c r="T3" s="19">
        <f>'2020 год'!AA8-'9 мес.'!AA8</f>
        <v>4</v>
      </c>
    </row>
    <row r="4" spans="1:20" ht="15" customHeight="1">
      <c r="A4" s="14" t="s">
        <v>30</v>
      </c>
      <c r="B4" s="19">
        <f>'2020 год'!D9-'9 мес.'!E9</f>
        <v>25</v>
      </c>
      <c r="C4" s="19">
        <f>'2020 год'!F9-'9 мес.'!F9</f>
        <v>48</v>
      </c>
      <c r="D4" s="19">
        <f>'2020 год'!G9-'9 мес.'!G9</f>
        <v>20</v>
      </c>
      <c r="E4" s="19">
        <f>'2020 год'!J9-'9 мес.'!J9</f>
        <v>64</v>
      </c>
      <c r="F4" s="19">
        <f>'2020 год'!K9-'9 мес.'!K9</f>
        <v>-5</v>
      </c>
      <c r="G4" s="19">
        <f>'2020 год'!N9-'9 мес.'!N9</f>
        <v>-16</v>
      </c>
      <c r="H4" s="19">
        <f>'2020 год'!O9-'9 мес.'!O9</f>
        <v>-7</v>
      </c>
      <c r="I4" s="19">
        <f>'2020 год'!P9-'9 мес.'!P9</f>
        <v>-33</v>
      </c>
      <c r="J4" s="19">
        <f>'2020 год'!Q9-'9 мес.'!Q9</f>
        <v>10</v>
      </c>
      <c r="K4" s="19">
        <f>'2020 год'!R9-'9 мес.'!R9</f>
        <v>16</v>
      </c>
      <c r="L4" s="19">
        <f>'2020 год'!S9-'9 мес.'!S9</f>
        <v>-2</v>
      </c>
      <c r="M4" s="19">
        <f>'2020 год'!T9-'9 мес.'!T9</f>
        <v>0</v>
      </c>
      <c r="N4" s="19">
        <f>'2020 год'!U9-'9 мес.'!U9</f>
        <v>-29</v>
      </c>
      <c r="O4" s="19">
        <f>'2020 год'!V9-'9 мес.'!V9</f>
        <v>13</v>
      </c>
      <c r="P4" s="19">
        <f>'2020 год'!W9-'9 мес.'!W9</f>
        <v>24</v>
      </c>
      <c r="Q4" s="19">
        <f>'2020 год'!X9-'9 мес.'!X9</f>
        <v>14</v>
      </c>
      <c r="R4" s="19">
        <f>'2020 год'!Y9-'9 мес.'!Y9</f>
        <v>1</v>
      </c>
      <c r="S4" s="19">
        <f>'2020 год'!Z9-'9 мес.'!Z9</f>
        <v>51</v>
      </c>
      <c r="T4" s="19">
        <f>'2020 год'!AA9-'9 мес.'!AA9</f>
        <v>4</v>
      </c>
    </row>
    <row r="5" spans="1:20" ht="15" customHeight="1">
      <c r="A5" s="14" t="s">
        <v>31</v>
      </c>
      <c r="B5" s="19">
        <f>'2020 год'!D10-'9 мес.'!E10</f>
        <v>-32</v>
      </c>
      <c r="C5" s="19">
        <f>'2020 год'!F10-'9 мес.'!F10</f>
        <v>81</v>
      </c>
      <c r="D5" s="19">
        <f>'2020 год'!G10-'9 мес.'!G10</f>
        <v>15</v>
      </c>
      <c r="E5" s="19">
        <f>'2020 год'!J10-'9 мес.'!J10</f>
        <v>51</v>
      </c>
      <c r="F5" s="19">
        <f>'2020 год'!K10-'9 мес.'!K10</f>
        <v>12</v>
      </c>
      <c r="G5" s="19">
        <f>'2020 год'!N10-'9 мес.'!N10</f>
        <v>30</v>
      </c>
      <c r="H5" s="19">
        <f>'2020 год'!O10-'9 мес.'!O10</f>
        <v>-13</v>
      </c>
      <c r="I5" s="19">
        <f>'2020 год'!P10-'9 мес.'!P10</f>
        <v>20</v>
      </c>
      <c r="J5" s="19">
        <f>'2020 год'!Q10-'9 мес.'!Q10</f>
        <v>0</v>
      </c>
      <c r="K5" s="19">
        <f>'2020 год'!R10-'9 мес.'!R10</f>
        <v>18</v>
      </c>
      <c r="L5" s="19">
        <f>'2020 год'!S10-'9 мес.'!S10</f>
        <v>5</v>
      </c>
      <c r="M5" s="19">
        <f>'2020 год'!T10-'9 мес.'!T10</f>
        <v>0</v>
      </c>
      <c r="N5" s="19">
        <f>'2020 год'!U10-'9 мес.'!U10</f>
        <v>6</v>
      </c>
      <c r="O5" s="19">
        <f>'2020 год'!V10-'9 мес.'!V10</f>
        <v>24</v>
      </c>
      <c r="P5" s="19">
        <f>'2020 год'!W10-'9 мес.'!W10</f>
        <v>27</v>
      </c>
      <c r="Q5" s="19">
        <f>'2020 год'!X10-'9 мес.'!X10</f>
        <v>148</v>
      </c>
      <c r="R5" s="19">
        <f>'2020 год'!Y10-'9 мес.'!Y10</f>
        <v>-98</v>
      </c>
      <c r="S5" s="19">
        <f>'2020 год'!Z10-'9 мес.'!Z10</f>
        <v>82</v>
      </c>
      <c r="T5" s="19">
        <f>'2020 год'!AA10-'9 мес.'!AA10</f>
        <v>0</v>
      </c>
    </row>
    <row r="6" spans="1:20" ht="15" customHeight="1">
      <c r="A6" s="14" t="s">
        <v>32</v>
      </c>
      <c r="B6" s="19">
        <f>'2020 год'!D11-'9 мес.'!E11</f>
        <v>-7</v>
      </c>
      <c r="C6" s="19">
        <f>'2020 год'!F11-'9 мес.'!F11</f>
        <v>-120</v>
      </c>
      <c r="D6" s="19">
        <f>'2020 год'!G11-'9 мес.'!G11</f>
        <v>-6</v>
      </c>
      <c r="E6" s="19">
        <f>'2020 год'!J11-'9 мес.'!J11</f>
        <v>-18</v>
      </c>
      <c r="F6" s="19">
        <f>'2020 год'!K11-'9 мес.'!K11</f>
        <v>-10</v>
      </c>
      <c r="G6" s="19">
        <f>'2020 год'!N11-'9 мес.'!N11</f>
        <v>-153</v>
      </c>
      <c r="H6" s="19">
        <f>'2020 год'!O11-'9 мес.'!O11</f>
        <v>-72</v>
      </c>
      <c r="I6" s="19">
        <f>'2020 год'!P11-'9 мес.'!P11</f>
        <v>-83</v>
      </c>
      <c r="J6" s="19">
        <f>'2020 год'!Q11-'9 мес.'!Q11</f>
        <v>50</v>
      </c>
      <c r="K6" s="19">
        <f>'2020 год'!R11-'9 мес.'!R11</f>
        <v>-1</v>
      </c>
      <c r="L6" s="19">
        <f>'2020 год'!S11-'9 мес.'!S11</f>
        <v>-17</v>
      </c>
      <c r="M6" s="19">
        <f>'2020 год'!T11-'9 мес.'!T11</f>
        <v>-30</v>
      </c>
      <c r="N6" s="19">
        <f>'2020 год'!U11-'9 мес.'!U11</f>
        <v>-97</v>
      </c>
      <c r="O6" s="19">
        <f>'2020 год'!V11-'9 мес.'!V11</f>
        <v>-56</v>
      </c>
      <c r="P6" s="19">
        <f>'2020 год'!W11-'9 мес.'!W11</f>
        <v>-10</v>
      </c>
      <c r="Q6" s="19">
        <f>'2020 год'!X11-'9 мес.'!X11</f>
        <v>-7</v>
      </c>
      <c r="R6" s="19">
        <f>'2020 год'!Y11-'9 мес.'!Y11</f>
        <v>-10</v>
      </c>
      <c r="S6" s="19">
        <f>'2020 год'!Z11-'9 мес.'!Z11</f>
        <v>10</v>
      </c>
      <c r="T6" s="19">
        <f>'2020 год'!AA11-'9 мес.'!AA11</f>
        <v>3</v>
      </c>
    </row>
    <row r="7" spans="1:20" ht="15" customHeight="1">
      <c r="A7" s="14" t="s">
        <v>33</v>
      </c>
      <c r="B7" s="19">
        <f>'2020 год'!D12-'9 мес.'!E12</f>
        <v>-7</v>
      </c>
      <c r="C7" s="19">
        <f>'2020 год'!F12-'9 мес.'!F12</f>
        <v>-22</v>
      </c>
      <c r="D7" s="19">
        <f>'2020 год'!G12-'9 мес.'!G12</f>
        <v>1</v>
      </c>
      <c r="E7" s="19">
        <f>'2020 год'!J12-'9 мес.'!J12</f>
        <v>-14</v>
      </c>
      <c r="F7" s="19">
        <f>'2020 год'!K12-'9 мес.'!K12</f>
        <v>-7</v>
      </c>
      <c r="G7" s="19">
        <f>'2020 год'!N12-'9 мес.'!N12</f>
        <v>-8</v>
      </c>
      <c r="H7" s="19">
        <f>'2020 год'!O12-'9 мес.'!O12</f>
        <v>21</v>
      </c>
      <c r="I7" s="19">
        <f>'2020 год'!P12-'9 мес.'!P12</f>
        <v>-29</v>
      </c>
      <c r="J7" s="19">
        <f>'2020 год'!Q12-'9 мес.'!Q12</f>
        <v>0</v>
      </c>
      <c r="K7" s="19">
        <f>'2020 год'!R12-'9 мес.'!R12</f>
        <v>0</v>
      </c>
      <c r="L7" s="19">
        <f>'2020 год'!S12-'9 мес.'!S12</f>
        <v>0</v>
      </c>
      <c r="M7" s="19">
        <f>'2020 год'!T12-'9 мес.'!T12</f>
        <v>0</v>
      </c>
      <c r="N7" s="19">
        <f>'2020 год'!U12-'9 мес.'!U12</f>
        <v>-8</v>
      </c>
      <c r="O7" s="19">
        <f>'2020 год'!V12-'9 мес.'!V12</f>
        <v>0</v>
      </c>
      <c r="P7" s="19">
        <f>'2020 год'!W12-'9 мес.'!W12</f>
        <v>3</v>
      </c>
      <c r="Q7" s="19">
        <f>'2020 год'!X12-'9 мес.'!X12</f>
        <v>-2</v>
      </c>
      <c r="R7" s="19">
        <f>'2020 год'!Y12-'9 мес.'!Y12</f>
        <v>2</v>
      </c>
      <c r="S7" s="19">
        <f>'2020 год'!Z12-'9 мес.'!Z12</f>
        <v>5</v>
      </c>
      <c r="T7" s="19">
        <f>'2020 год'!AA12-'9 мес.'!AA12</f>
        <v>3</v>
      </c>
    </row>
    <row r="8" spans="1:20" ht="15" customHeight="1">
      <c r="A8" s="14" t="s">
        <v>34</v>
      </c>
      <c r="B8" s="19">
        <f>'2020 год'!D13-'9 мес.'!E13</f>
        <v>6</v>
      </c>
      <c r="C8" s="19">
        <f>'2020 год'!F13-'9 мес.'!F13</f>
        <v>0</v>
      </c>
      <c r="D8" s="19">
        <f>'2020 год'!G13-'9 мес.'!G13</f>
        <v>2</v>
      </c>
      <c r="E8" s="19">
        <f>'2020 год'!J13-'9 мес.'!J13</f>
        <v>5</v>
      </c>
      <c r="F8" s="19">
        <f>'2020 год'!K13-'9 мес.'!K13</f>
        <v>-1</v>
      </c>
      <c r="G8" s="19">
        <f>'2020 год'!N13-'9 мес.'!N13</f>
        <v>-5</v>
      </c>
      <c r="H8" s="19">
        <f>'2020 год'!O13-'9 мес.'!O13</f>
        <v>-39</v>
      </c>
      <c r="I8" s="19">
        <f>'2020 год'!P13-'9 мес.'!P13</f>
        <v>19</v>
      </c>
      <c r="J8" s="19">
        <f>'2020 год'!Q13-'9 мес.'!Q13</f>
        <v>1</v>
      </c>
      <c r="K8" s="19">
        <f>'2020 год'!R13-'9 мес.'!R13</f>
        <v>3</v>
      </c>
      <c r="L8" s="19">
        <f>'2020 год'!S13-'9 мес.'!S13</f>
        <v>-1</v>
      </c>
      <c r="M8" s="19">
        <f>'2020 год'!T13-'9 мес.'!T13</f>
        <v>12</v>
      </c>
      <c r="N8" s="19">
        <f>'2020 год'!U13-'9 мес.'!U13</f>
        <v>-10</v>
      </c>
      <c r="O8" s="19">
        <f>'2020 год'!V13-'9 мес.'!V13</f>
        <v>5</v>
      </c>
      <c r="P8" s="19">
        <f>'2020 год'!W13-'9 мес.'!W13</f>
        <v>3</v>
      </c>
      <c r="Q8" s="19">
        <f>'2020 год'!X13-'9 мес.'!X13</f>
        <v>-2</v>
      </c>
      <c r="R8" s="19">
        <f>'2020 год'!Y13-'9 мес.'!Y13</f>
        <v>-2</v>
      </c>
      <c r="S8" s="19">
        <f>'2020 год'!Z13-'9 мес.'!Z13</f>
        <v>16</v>
      </c>
      <c r="T8" s="19">
        <f>'2020 год'!AA13-'9 мес.'!AA13</f>
        <v>4</v>
      </c>
    </row>
    <row r="9" spans="1:20" ht="15" customHeight="1">
      <c r="A9" s="14" t="s">
        <v>35</v>
      </c>
      <c r="B9" s="19">
        <f>'2020 год'!D14-'9 мес.'!E14</f>
        <v>-59</v>
      </c>
      <c r="C9" s="19">
        <f>'2020 год'!F14-'9 мес.'!F14</f>
        <v>186</v>
      </c>
      <c r="D9" s="19">
        <f>'2020 год'!G14-'9 мес.'!G14</f>
        <v>24</v>
      </c>
      <c r="E9" s="19">
        <f>'2020 год'!J14-'9 мес.'!J14</f>
        <v>65</v>
      </c>
      <c r="F9" s="19">
        <f>'2020 год'!K14-'9 мес.'!K14</f>
        <v>39</v>
      </c>
      <c r="G9" s="19">
        <f>'2020 год'!N14-'9 мес.'!N14</f>
        <v>121</v>
      </c>
      <c r="H9" s="19">
        <f>'2020 год'!O14-'9 мес.'!O14</f>
        <v>57</v>
      </c>
      <c r="I9" s="19">
        <f>'2020 год'!P14-'9 мес.'!P14</f>
        <v>42</v>
      </c>
      <c r="J9" s="19">
        <f>'2020 год'!Q14-'9 мес.'!Q14</f>
        <v>0</v>
      </c>
      <c r="K9" s="19">
        <f>'2020 год'!R14-'9 мес.'!R14</f>
        <v>14</v>
      </c>
      <c r="L9" s="19">
        <f>'2020 год'!S14-'9 мес.'!S14</f>
        <v>8</v>
      </c>
      <c r="M9" s="19">
        <f>'2020 год'!T14-'9 мес.'!T14</f>
        <v>0</v>
      </c>
      <c r="N9" s="19">
        <f>'2020 год'!U14-'9 мес.'!U14</f>
        <v>121</v>
      </c>
      <c r="O9" s="19">
        <f>'2020 год'!V14-'9 мес.'!V14</f>
        <v>0</v>
      </c>
      <c r="P9" s="19">
        <f>'2020 год'!W14-'9 мес.'!W14</f>
        <v>59</v>
      </c>
      <c r="Q9" s="19">
        <f>'2020 год'!X14-'9 мес.'!X14</f>
        <v>25</v>
      </c>
      <c r="R9" s="19">
        <f>'2020 год'!Y14-'9 мес.'!Y14</f>
        <v>-15</v>
      </c>
      <c r="S9" s="19">
        <f>'2020 год'!Z14-'9 мес.'!Z14</f>
        <v>81</v>
      </c>
      <c r="T9" s="19">
        <f>'2020 год'!AA14-'9 мес.'!AA14</f>
        <v>55</v>
      </c>
    </row>
    <row r="10" spans="1:20" ht="15" customHeight="1">
      <c r="A10" s="14" t="s">
        <v>36</v>
      </c>
      <c r="B10" s="19">
        <f>'2020 год'!D15-'9 мес.'!E15</f>
        <v>14</v>
      </c>
      <c r="C10" s="19">
        <f>'2020 год'!F15-'9 мес.'!F15</f>
        <v>106</v>
      </c>
      <c r="D10" s="19">
        <f>'2020 год'!G15-'9 мес.'!G15</f>
        <v>35</v>
      </c>
      <c r="E10" s="19">
        <f>'2020 год'!J15-'9 мес.'!J15</f>
        <v>153</v>
      </c>
      <c r="F10" s="19">
        <f>'2020 год'!K15-'9 мес.'!K15</f>
        <v>-17</v>
      </c>
      <c r="G10" s="19">
        <f>'2020 год'!N15-'9 мес.'!N15</f>
        <v>-47</v>
      </c>
      <c r="H10" s="19">
        <f>'2020 год'!O15-'9 мес.'!O15</f>
        <v>-84</v>
      </c>
      <c r="I10" s="19">
        <f>'2020 год'!P15-'9 мес.'!P15</f>
        <v>31</v>
      </c>
      <c r="J10" s="19">
        <f>'2020 год'!Q15-'9 мес.'!Q15</f>
        <v>0</v>
      </c>
      <c r="K10" s="19">
        <f>'2020 год'!R15-'9 мес.'!R15</f>
        <v>12</v>
      </c>
      <c r="L10" s="19">
        <f>'2020 год'!S15-'9 мес.'!S15</f>
        <v>-6</v>
      </c>
      <c r="M10" s="19">
        <f>'2020 год'!T15-'9 мес.'!T15</f>
        <v>0</v>
      </c>
      <c r="N10" s="19">
        <f>'2020 год'!U15-'9 мес.'!U15</f>
        <v>-39</v>
      </c>
      <c r="O10" s="19">
        <f>'2020 год'!V15-'9 мес.'!V15</f>
        <v>-8</v>
      </c>
      <c r="P10" s="19">
        <f>'2020 год'!W15-'9 мес.'!W15</f>
        <v>24</v>
      </c>
      <c r="Q10" s="19">
        <f>'2020 год'!X15-'9 мес.'!X15</f>
        <v>29</v>
      </c>
      <c r="R10" s="19">
        <f>'2020 год'!Y15-'9 мес.'!Y15</f>
        <v>-17</v>
      </c>
      <c r="S10" s="19">
        <f>'2020 год'!Z15-'9 мес.'!Z15</f>
        <v>53</v>
      </c>
      <c r="T10" s="19">
        <f>'2020 год'!AA15-'9 мес.'!AA15</f>
        <v>48</v>
      </c>
    </row>
    <row r="11" spans="1:20" ht="15" customHeight="1">
      <c r="A11" s="14" t="s">
        <v>37</v>
      </c>
      <c r="B11" s="19">
        <f>'2020 год'!D16-'9 мес.'!E16</f>
        <v>6</v>
      </c>
      <c r="C11" s="19">
        <f>'2020 год'!F16-'9 мес.'!F16</f>
        <v>42</v>
      </c>
      <c r="D11" s="19">
        <f>'2020 год'!G16-'9 мес.'!G16</f>
        <v>7</v>
      </c>
      <c r="E11" s="19">
        <f>'2020 год'!J16-'9 мес.'!J16</f>
        <v>22</v>
      </c>
      <c r="F11" s="19">
        <f>'2020 год'!K16-'9 мес.'!K16</f>
        <v>4</v>
      </c>
      <c r="G11" s="19">
        <f>'2020 год'!N16-'9 мес.'!N16</f>
        <v>20</v>
      </c>
      <c r="H11" s="19">
        <f>'2020 год'!O16-'9 мес.'!O16</f>
        <v>-1</v>
      </c>
      <c r="I11" s="19">
        <f>'2020 год'!P16-'9 мес.'!P16</f>
        <v>16</v>
      </c>
      <c r="J11" s="19">
        <f>'2020 год'!Q16-'9 мес.'!Q16</f>
        <v>0</v>
      </c>
      <c r="K11" s="19">
        <f>'2020 год'!R16-'9 мес.'!R16</f>
        <v>2</v>
      </c>
      <c r="L11" s="19">
        <f>'2020 год'!S16-'9 мес.'!S16</f>
        <v>0</v>
      </c>
      <c r="M11" s="19">
        <f>'2020 год'!T16-'9 мес.'!T16</f>
        <v>3</v>
      </c>
      <c r="N11" s="19">
        <f>'2020 год'!U16-'9 мес.'!U16</f>
        <v>18</v>
      </c>
      <c r="O11" s="19">
        <f>'2020 год'!V16-'9 мес.'!V16</f>
        <v>2</v>
      </c>
      <c r="P11" s="19">
        <f>'2020 год'!W16-'9 мес.'!W16</f>
        <v>20</v>
      </c>
      <c r="Q11" s="19">
        <f>'2020 год'!X16-'9 мес.'!X16</f>
        <v>4</v>
      </c>
      <c r="R11" s="19">
        <f>'2020 год'!Y16-'9 мес.'!Y16</f>
        <v>-10</v>
      </c>
      <c r="S11" s="19">
        <f>'2020 год'!Z16-'9 мес.'!Z16</f>
        <v>83</v>
      </c>
      <c r="T11" s="19">
        <f>'2020 год'!AA16-'9 мес.'!AA16</f>
        <v>15</v>
      </c>
    </row>
    <row r="12" spans="1:20" ht="15" customHeight="1">
      <c r="A12" s="13" t="s">
        <v>38</v>
      </c>
      <c r="B12" s="19">
        <f>'2020 год'!D17-'9 мес.'!E17</f>
        <v>0</v>
      </c>
      <c r="C12" s="19">
        <f>'2020 год'!F17-'9 мес.'!F17</f>
        <v>19</v>
      </c>
      <c r="D12" s="19">
        <f>'2020 год'!G17-'9 мес.'!G17</f>
        <v>9</v>
      </c>
      <c r="E12" s="19">
        <f>'2020 год'!J17-'9 мес.'!J17</f>
        <v>27</v>
      </c>
      <c r="F12" s="19">
        <f>'2020 год'!K17-'9 мес.'!K17</f>
        <v>-4</v>
      </c>
      <c r="G12" s="19">
        <f>'2020 год'!N17-'9 мес.'!N17</f>
        <v>-8</v>
      </c>
      <c r="H12" s="19">
        <f>'2020 год'!O17-'9 мес.'!O17</f>
        <v>8</v>
      </c>
      <c r="I12" s="19">
        <f>'2020 год'!P17-'9 мес.'!P17</f>
        <v>-14</v>
      </c>
      <c r="J12" s="19">
        <f>'2020 год'!Q17-'9 мес.'!Q17</f>
        <v>-1</v>
      </c>
      <c r="K12" s="19">
        <f>'2020 год'!R17-'9 мес.'!R17</f>
        <v>0</v>
      </c>
      <c r="L12" s="19">
        <f>'2020 год'!S17-'9 мес.'!S17</f>
        <v>-1</v>
      </c>
      <c r="M12" s="19">
        <f>'2020 год'!T17-'9 мес.'!T17</f>
        <v>0</v>
      </c>
      <c r="N12" s="19">
        <f>'2020 год'!U17-'9 мес.'!U17</f>
        <v>18</v>
      </c>
      <c r="O12" s="19">
        <f>'2020 год'!V17-'9 мес.'!V17</f>
        <v>-26</v>
      </c>
      <c r="P12" s="19">
        <f>'2020 год'!W17-'9 мес.'!W17</f>
        <v>5</v>
      </c>
      <c r="Q12" s="19">
        <f>'2020 год'!X17-'9 мес.'!X17</f>
        <v>0</v>
      </c>
      <c r="R12" s="19">
        <f>'2020 год'!Y17-'9 мес.'!Y17</f>
        <v>0</v>
      </c>
      <c r="S12" s="19">
        <f>'2020 год'!Z17-'9 мес.'!Z17</f>
        <v>15</v>
      </c>
      <c r="T12" s="19">
        <f>'2020 год'!AA17-'9 мес.'!AA17</f>
        <v>3</v>
      </c>
    </row>
    <row r="13" spans="1:20" ht="15" customHeight="1">
      <c r="A13" s="14" t="s">
        <v>39</v>
      </c>
      <c r="B13" s="19">
        <f>'2020 год'!D18-'9 мес.'!E18</f>
        <v>-6</v>
      </c>
      <c r="C13" s="19">
        <f>'2020 год'!F18-'9 мес.'!F18</f>
        <v>-3</v>
      </c>
      <c r="D13" s="19">
        <f>'2020 год'!G18-'9 мес.'!G18</f>
        <v>19</v>
      </c>
      <c r="E13" s="19">
        <f>'2020 год'!J18-'9 мес.'!J18</f>
        <v>61</v>
      </c>
      <c r="F13" s="19">
        <f>'2020 год'!K18-'9 мес.'!K18</f>
        <v>-27</v>
      </c>
      <c r="G13" s="19">
        <f>'2020 год'!N18-'9 мес.'!N18</f>
        <v>-64</v>
      </c>
      <c r="H13" s="19">
        <f>'2020 год'!O18-'9 мес.'!O18</f>
        <v>-72</v>
      </c>
      <c r="I13" s="19">
        <f>'2020 год'!P18-'9 мес.'!P18</f>
        <v>-1</v>
      </c>
      <c r="J13" s="19">
        <f>'2020 год'!Q18-'9 мес.'!Q18</f>
        <v>-45</v>
      </c>
      <c r="K13" s="19">
        <f>'2020 год'!R18-'9 мес.'!R18</f>
        <v>51</v>
      </c>
      <c r="L13" s="19">
        <f>'2020 год'!S18-'9 мес.'!S18</f>
        <v>3</v>
      </c>
      <c r="M13" s="19">
        <f>'2020 год'!T18-'9 мес.'!T18</f>
        <v>0</v>
      </c>
      <c r="N13" s="19">
        <f>'2020 год'!U18-'9 мес.'!U18</f>
        <v>-90</v>
      </c>
      <c r="O13" s="19">
        <f>'2020 год'!V18-'9 мес.'!V18</f>
        <v>26</v>
      </c>
      <c r="P13" s="19">
        <f>'2020 год'!W18-'9 мес.'!W18</f>
        <v>3</v>
      </c>
      <c r="Q13" s="19">
        <f>'2020 год'!X18-'9 мес.'!X18</f>
        <v>13</v>
      </c>
      <c r="R13" s="19">
        <f>'2020 год'!Y18-'9 мес.'!Y18</f>
        <v>0</v>
      </c>
      <c r="S13" s="19">
        <f>'2020 год'!Z18-'9 мес.'!Z18</f>
        <v>23</v>
      </c>
      <c r="T13" s="19">
        <f>'2020 год'!AA18-'9 мес.'!AA18</f>
        <v>3</v>
      </c>
    </row>
    <row r="14" spans="1:20" ht="15" customHeight="1">
      <c r="A14" s="14" t="s">
        <v>40</v>
      </c>
      <c r="B14" s="19">
        <f>'2020 год'!D19-'9 мес.'!E19</f>
        <v>-11</v>
      </c>
      <c r="C14" s="19">
        <f>'2020 год'!F19-'9 мес.'!F19</f>
        <v>47</v>
      </c>
      <c r="D14" s="19">
        <f>'2020 год'!G19-'9 мес.'!G19</f>
        <v>-5</v>
      </c>
      <c r="E14" s="19">
        <f>'2020 год'!J19-'9 мес.'!J19</f>
        <v>-14</v>
      </c>
      <c r="F14" s="19">
        <f>'2020 год'!K19-'9 мес.'!K19</f>
        <v>18</v>
      </c>
      <c r="G14" s="19">
        <f>'2020 год'!N19-'9 мес.'!N19</f>
        <v>61</v>
      </c>
      <c r="H14" s="19">
        <f>'2020 год'!O19-'9 мес.'!O19</f>
        <v>36</v>
      </c>
      <c r="I14" s="19">
        <f>'2020 год'!P19-'9 мес.'!P19</f>
        <v>29</v>
      </c>
      <c r="J14" s="19">
        <f>'2020 год'!Q19-'9 мес.'!Q19</f>
        <v>0</v>
      </c>
      <c r="K14" s="19">
        <f>'2020 год'!R19-'9 мес.'!R19</f>
        <v>-5</v>
      </c>
      <c r="L14" s="19">
        <f>'2020 год'!S19-'9 мес.'!S19</f>
        <v>0</v>
      </c>
      <c r="M14" s="19">
        <f>'2020 год'!T19-'9 мес.'!T19</f>
        <v>1</v>
      </c>
      <c r="N14" s="19">
        <f>'2020 год'!U19-'9 мес.'!U19</f>
        <v>65</v>
      </c>
      <c r="O14" s="19">
        <f>'2020 год'!V19-'9 мес.'!V19</f>
        <v>-4</v>
      </c>
      <c r="P14" s="19">
        <f>'2020 год'!W19-'9 мес.'!W19</f>
        <v>23</v>
      </c>
      <c r="Q14" s="19">
        <f>'2020 год'!X19-'9 мес.'!X19</f>
        <v>12</v>
      </c>
      <c r="R14" s="19">
        <f>'2020 год'!Y19-'9 мес.'!Y19</f>
        <v>35</v>
      </c>
      <c r="S14" s="19">
        <f>'2020 год'!Z19-'9 мес.'!Z19</f>
        <v>26</v>
      </c>
      <c r="T14" s="19">
        <f>'2020 год'!AA19-'9 мес.'!AA19</f>
        <v>5</v>
      </c>
    </row>
    <row r="15" spans="1:20" ht="15" customHeight="1">
      <c r="A15" s="14" t="s">
        <v>41</v>
      </c>
      <c r="B15" s="19">
        <f>'2020 год'!D20-'9 мес.'!E20</f>
        <v>5</v>
      </c>
      <c r="C15" s="19">
        <f>'2020 год'!F20-'9 мес.'!F20</f>
        <v>47</v>
      </c>
      <c r="D15" s="19">
        <f>'2020 год'!G20-'9 мес.'!G20</f>
        <v>5</v>
      </c>
      <c r="E15" s="19">
        <f>'2020 год'!J20-'9 мес.'!J20</f>
        <v>15</v>
      </c>
      <c r="F15" s="19">
        <f>'2020 год'!K20-'9 мес.'!K20</f>
        <v>9</v>
      </c>
      <c r="G15" s="19">
        <f>'2020 год'!N20-'9 мес.'!N20</f>
        <v>32</v>
      </c>
      <c r="H15" s="19">
        <f>'2020 год'!O20-'9 мес.'!O20</f>
        <v>2</v>
      </c>
      <c r="I15" s="19">
        <f>'2020 год'!P20-'9 мес.'!P20</f>
        <v>30</v>
      </c>
      <c r="J15" s="19">
        <f>'2020 год'!Q20-'9 мес.'!Q20</f>
        <v>-2</v>
      </c>
      <c r="K15" s="19">
        <f>'2020 год'!R20-'9 мес.'!R20</f>
        <v>1</v>
      </c>
      <c r="L15" s="19">
        <f>'2020 год'!S20-'9 мес.'!S20</f>
        <v>1</v>
      </c>
      <c r="M15" s="19">
        <f>'2020 год'!T20-'9 мес.'!T20</f>
        <v>0</v>
      </c>
      <c r="N15" s="19">
        <f>'2020 год'!U20-'9 мес.'!U20</f>
        <v>29</v>
      </c>
      <c r="O15" s="19">
        <f>'2020 год'!V20-'9 мес.'!V20</f>
        <v>3</v>
      </c>
      <c r="P15" s="19">
        <f>'2020 год'!W20-'9 мес.'!W20</f>
        <v>12</v>
      </c>
      <c r="Q15" s="19">
        <f>'2020 год'!X20-'9 мес.'!X20</f>
        <v>4</v>
      </c>
      <c r="R15" s="19">
        <f>'2020 год'!Y20-'9 мес.'!Y20</f>
        <v>17</v>
      </c>
      <c r="S15" s="19">
        <f>'2020 год'!Z20-'9 мес.'!Z20</f>
        <v>14</v>
      </c>
      <c r="T15" s="19">
        <f>'2020 год'!AA20-'9 мес.'!AA20</f>
        <v>23</v>
      </c>
    </row>
    <row r="16" spans="1:20" ht="15" customHeight="1">
      <c r="A16" s="14" t="s">
        <v>42</v>
      </c>
      <c r="B16" s="19">
        <f>'2020 год'!D21-'9 мес.'!E21</f>
        <v>-2</v>
      </c>
      <c r="C16" s="19">
        <f>'2020 год'!F21-'9 мес.'!F21</f>
        <v>-13</v>
      </c>
      <c r="D16" s="19">
        <f>'2020 год'!G21-'9 мес.'!G21</f>
        <v>2</v>
      </c>
      <c r="E16" s="19">
        <f>'2020 год'!J21-'9 мес.'!J21</f>
        <v>6</v>
      </c>
      <c r="F16" s="19">
        <f>'2020 год'!K21-'9 мес.'!K21</f>
        <v>-4</v>
      </c>
      <c r="G16" s="19">
        <f>'2020 год'!N21-'9 мес.'!N21</f>
        <v>-19</v>
      </c>
      <c r="H16" s="19">
        <f>'2020 год'!O21-'9 мес.'!O21</f>
        <v>-8</v>
      </c>
      <c r="I16" s="19">
        <f>'2020 год'!P21-'9 мес.'!P21</f>
        <v>-6</v>
      </c>
      <c r="J16" s="19">
        <f>'2020 год'!Q21-'9 мес.'!Q21</f>
        <v>-4</v>
      </c>
      <c r="K16" s="19">
        <f>'2020 год'!R21-'9 мес.'!R21</f>
        <v>4</v>
      </c>
      <c r="L16" s="19">
        <f>'2020 год'!S21-'9 мес.'!S21</f>
        <v>-5</v>
      </c>
      <c r="M16" s="19">
        <f>'2020 год'!T21-'9 мес.'!T21</f>
        <v>0</v>
      </c>
      <c r="N16" s="19">
        <f>'2020 год'!U21-'9 мес.'!U21</f>
        <v>4</v>
      </c>
      <c r="O16" s="19">
        <f>'2020 год'!V21-'9 мес.'!V21</f>
        <v>-23</v>
      </c>
      <c r="P16" s="19">
        <f>'2020 год'!W21-'9 мес.'!W21</f>
        <v>10</v>
      </c>
      <c r="Q16" s="19">
        <f>'2020 год'!X21-'9 мес.'!X21</f>
        <v>14</v>
      </c>
      <c r="R16" s="19">
        <f>'2020 год'!Y21-'9 мес.'!Y21</f>
        <v>-82</v>
      </c>
      <c r="S16" s="19">
        <f>'2020 год'!Z21-'9 мес.'!Z21</f>
        <v>26</v>
      </c>
      <c r="T16" s="19">
        <f>'2020 год'!AA21-'9 мес.'!AA21</f>
        <v>-21</v>
      </c>
    </row>
    <row r="17" spans="1:20" ht="15" customHeight="1">
      <c r="A17" s="14" t="s">
        <v>43</v>
      </c>
      <c r="B17" s="19">
        <f>'2020 год'!D22-'9 мес.'!E22</f>
        <v>20</v>
      </c>
      <c r="C17" s="19">
        <f>'2020 год'!F22-'9 мес.'!F22</f>
        <v>47</v>
      </c>
      <c r="D17" s="19">
        <f>'2020 год'!G22-'9 мес.'!G22</f>
        <v>33</v>
      </c>
      <c r="E17" s="19">
        <f>'2020 год'!J22-'9 мес.'!J22</f>
        <v>0</v>
      </c>
      <c r="F17" s="19">
        <f>'2020 год'!K22-'9 мес.'!K22</f>
        <v>16</v>
      </c>
      <c r="G17" s="19">
        <f>'2020 год'!N22-'9 мес.'!N22</f>
        <v>47</v>
      </c>
      <c r="H17" s="19">
        <f>'2020 год'!O22-'9 мес.'!O22</f>
        <v>12</v>
      </c>
      <c r="I17" s="19">
        <f>'2020 год'!P22-'9 мес.'!P22</f>
        <v>25</v>
      </c>
      <c r="J17" s="19">
        <f>'2020 год'!Q22-'9 мес.'!Q22</f>
        <v>4</v>
      </c>
      <c r="K17" s="19">
        <f>'2020 год'!R22-'9 мес.'!R22</f>
        <v>7</v>
      </c>
      <c r="L17" s="19">
        <f>'2020 год'!S22-'9 мес.'!S22</f>
        <v>-1</v>
      </c>
      <c r="M17" s="19">
        <f>'2020 год'!T22-'9 мес.'!T22</f>
        <v>0</v>
      </c>
      <c r="N17" s="19">
        <f>'2020 год'!U22-'9 мес.'!U22</f>
        <v>53</v>
      </c>
      <c r="O17" s="19">
        <f>'2020 год'!V22-'9 мес.'!V22</f>
        <v>-6</v>
      </c>
      <c r="P17" s="19">
        <f>'2020 год'!W22-'9 мес.'!W22</f>
        <v>39</v>
      </c>
      <c r="Q17" s="19">
        <f>'2020 год'!X22-'9 мес.'!X22</f>
        <v>-138</v>
      </c>
      <c r="R17" s="19">
        <f>'2020 год'!Y22-'9 мес.'!Y22</f>
        <v>4</v>
      </c>
      <c r="S17" s="19">
        <f>'2020 год'!Z22-'9 мес.'!Z22</f>
        <v>48</v>
      </c>
      <c r="T17" s="19">
        <f>'2020 год'!AA22-'9 мес.'!AA22</f>
        <v>6</v>
      </c>
    </row>
    <row r="18" spans="1:20" ht="15" customHeight="1">
      <c r="A18" s="14" t="s">
        <v>44</v>
      </c>
      <c r="B18" s="19">
        <f>'2020 год'!D23-'9 мес.'!E23</f>
        <v>-33</v>
      </c>
      <c r="C18" s="19">
        <f>'2020 год'!F23-'9 мес.'!F23</f>
        <v>79</v>
      </c>
      <c r="D18" s="19">
        <f>'2020 год'!G23-'9 мес.'!G23</f>
        <v>3</v>
      </c>
      <c r="E18" s="19">
        <f>'2020 год'!J23-'9 мес.'!J23</f>
        <v>31</v>
      </c>
      <c r="F18" s="19">
        <f>'2020 год'!K23-'9 мес.'!K23</f>
        <v>15</v>
      </c>
      <c r="G18" s="19">
        <f>'2020 год'!N23-'9 мес.'!N23</f>
        <v>48</v>
      </c>
      <c r="H18" s="19">
        <f>'2020 год'!O23-'9 мес.'!O23</f>
        <v>-22</v>
      </c>
      <c r="I18" s="19">
        <f>'2020 год'!P23-'9 мес.'!P23</f>
        <v>43</v>
      </c>
      <c r="J18" s="19">
        <f>'2020 год'!Q23-'9 мес.'!Q23</f>
        <v>-1</v>
      </c>
      <c r="K18" s="19">
        <f>'2020 год'!R23-'9 мес.'!R23</f>
        <v>19</v>
      </c>
      <c r="L18" s="19">
        <f>'2020 год'!S23-'9 мес.'!S23</f>
        <v>8</v>
      </c>
      <c r="M18" s="19">
        <f>'2020 год'!T23-'9 мес.'!T23</f>
        <v>1</v>
      </c>
      <c r="N18" s="19">
        <f>'2020 год'!U23-'9 мес.'!U23</f>
        <v>902</v>
      </c>
      <c r="O18" s="19">
        <f>'2020 год'!V23-'9 мес.'!V23</f>
        <v>-854</v>
      </c>
      <c r="P18" s="19">
        <f>'2020 год'!W23-'9 мес.'!W23</f>
        <v>3</v>
      </c>
      <c r="Q18" s="19">
        <f>'2020 год'!X23-'9 мес.'!X23</f>
        <v>40</v>
      </c>
      <c r="R18" s="19">
        <f>'2020 год'!Y23-'9 мес.'!Y23</f>
        <v>24</v>
      </c>
      <c r="S18" s="19">
        <f>'2020 год'!Z23-'9 мес.'!Z23</f>
        <v>17</v>
      </c>
      <c r="T18" s="19">
        <f>'2020 год'!AA23-'9 мес.'!AA23</f>
        <v>11</v>
      </c>
    </row>
    <row r="19" spans="1:20" ht="15" customHeight="1">
      <c r="A19" s="14" t="s">
        <v>45</v>
      </c>
      <c r="B19" s="19">
        <f>'2020 год'!D24-'9 мес.'!E24</f>
        <v>24</v>
      </c>
      <c r="C19" s="19">
        <f>'2020 год'!F24-'9 мес.'!F24</f>
        <v>61</v>
      </c>
      <c r="D19" s="19">
        <f>'2020 год'!G24-'9 мес.'!G24</f>
        <v>20</v>
      </c>
      <c r="E19" s="19">
        <f>'2020 год'!J24-'9 мес.'!J24</f>
        <v>63</v>
      </c>
      <c r="F19" s="19">
        <f>'2020 год'!K24-'9 мес.'!K24</f>
        <v>-5</v>
      </c>
      <c r="G19" s="19">
        <f>'2020 год'!N24-'9 мес.'!N24</f>
        <v>-2</v>
      </c>
      <c r="H19" s="19">
        <f>'2020 год'!O24-'9 мес.'!O24</f>
        <v>-2</v>
      </c>
      <c r="I19" s="19">
        <f>'2020 год'!P24-'9 мес.'!P24</f>
        <v>1</v>
      </c>
      <c r="J19" s="19">
        <f>'2020 год'!Q24-'9 мес.'!Q24</f>
        <v>13</v>
      </c>
      <c r="K19" s="19">
        <f>'2020 год'!R24-'9 мес.'!R24</f>
        <v>-12</v>
      </c>
      <c r="L19" s="19">
        <f>'2020 год'!S24-'9 мес.'!S24</f>
        <v>-3</v>
      </c>
      <c r="M19" s="19">
        <f>'2020 год'!T24-'9 мес.'!T24</f>
        <v>1</v>
      </c>
      <c r="N19" s="19">
        <f>'2020 год'!U24-'9 мес.'!U24</f>
        <v>9</v>
      </c>
      <c r="O19" s="19">
        <f>'2020 год'!V24-'9 мес.'!V24</f>
        <v>-11</v>
      </c>
      <c r="P19" s="19">
        <f>'2020 год'!W24-'9 мес.'!W24</f>
        <v>11</v>
      </c>
      <c r="Q19" s="19">
        <f>'2020 год'!X24-'9 мес.'!X24</f>
        <v>22</v>
      </c>
      <c r="R19" s="19">
        <f>'2020 год'!Y24-'9 мес.'!Y24</f>
        <v>15</v>
      </c>
      <c r="S19" s="19">
        <f>'2020 год'!Z24-'9 мес.'!Z24</f>
        <v>0</v>
      </c>
      <c r="T19" s="19">
        <f>'2020 год'!AA24-'9 мес.'!AA24</f>
        <v>0</v>
      </c>
    </row>
    <row r="20" spans="1:20" ht="15" customHeight="1">
      <c r="A20" s="14" t="s">
        <v>46</v>
      </c>
      <c r="B20" s="19">
        <f>'2020 год'!D25-'9 мес.'!E25</f>
        <v>1</v>
      </c>
      <c r="C20" s="19">
        <f>'2020 год'!F25-'9 мес.'!F25</f>
        <v>1</v>
      </c>
      <c r="D20" s="19">
        <f>'2020 год'!G25-'9 мес.'!G25</f>
        <v>6</v>
      </c>
      <c r="E20" s="19">
        <f>'2020 год'!J25-'9 мес.'!J25</f>
        <v>18</v>
      </c>
      <c r="F20" s="19">
        <f>'2020 год'!K25-'9 мес.'!K25</f>
        <v>-6</v>
      </c>
      <c r="G20" s="19">
        <f>'2020 год'!N25-'9 мес.'!N25</f>
        <v>-17</v>
      </c>
      <c r="H20" s="19">
        <f>'2020 год'!O25-'9 мес.'!O25</f>
        <v>-7</v>
      </c>
      <c r="I20" s="19">
        <f>'2020 год'!P25-'9 мес.'!P25</f>
        <v>-11</v>
      </c>
      <c r="J20" s="19">
        <f>'2020 год'!Q25-'9 мес.'!Q25</f>
        <v>4</v>
      </c>
      <c r="K20" s="19">
        <f>'2020 год'!R25-'9 мес.'!R25</f>
        <v>0</v>
      </c>
      <c r="L20" s="19">
        <f>'2020 год'!S25-'9 мес.'!S25</f>
        <v>-3</v>
      </c>
      <c r="M20" s="19">
        <f>'2020 год'!T25-'9 мес.'!T25</f>
        <v>0</v>
      </c>
      <c r="N20" s="19">
        <f>'2020 год'!U25-'9 мес.'!U25</f>
        <v>-13</v>
      </c>
      <c r="O20" s="19">
        <f>'2020 год'!V25-'9 мес.'!V25</f>
        <v>-4</v>
      </c>
      <c r="P20" s="19">
        <f>'2020 год'!W25-'9 мес.'!W25</f>
        <v>4</v>
      </c>
      <c r="Q20" s="19">
        <f>'2020 год'!X25-'9 мес.'!X25</f>
        <v>7</v>
      </c>
      <c r="R20" s="19">
        <f>'2020 год'!Y25-'9 мес.'!Y25</f>
        <v>12</v>
      </c>
      <c r="S20" s="19">
        <f>'2020 год'!Z25-'9 мес.'!Z25</f>
        <v>20</v>
      </c>
      <c r="T20" s="19">
        <f>'2020 год'!AA25-'9 мес.'!AA25</f>
        <v>4</v>
      </c>
    </row>
    <row r="21" spans="1:20" ht="15" customHeight="1">
      <c r="A21" s="14" t="s">
        <v>47</v>
      </c>
      <c r="B21" s="19">
        <f>'2020 год'!D26-'9 мес.'!E26</f>
        <v>7</v>
      </c>
      <c r="C21" s="19">
        <f>'2020 год'!F26-'9 мес.'!F26</f>
        <v>41</v>
      </c>
      <c r="D21" s="19">
        <f>'2020 год'!G26-'9 мес.'!G26</f>
        <v>0</v>
      </c>
      <c r="E21" s="19">
        <f>'2020 год'!J26-'9 мес.'!J26</f>
        <v>0</v>
      </c>
      <c r="F21" s="19">
        <f>'2020 год'!K26-'9 мес.'!K26</f>
        <v>13</v>
      </c>
      <c r="G21" s="19">
        <f>'2020 год'!N26-'9 мес.'!N26</f>
        <v>41</v>
      </c>
      <c r="H21" s="19">
        <f>'2020 год'!O26-'9 мес.'!O26</f>
        <v>24</v>
      </c>
      <c r="I21" s="19">
        <f>'2020 год'!P26-'9 мес.'!P26</f>
        <v>9</v>
      </c>
      <c r="J21" s="19">
        <f>'2020 год'!Q26-'9 мес.'!Q26</f>
        <v>5</v>
      </c>
      <c r="K21" s="19">
        <f>'2020 год'!R26-'9 мес.'!R26</f>
        <v>2</v>
      </c>
      <c r="L21" s="19">
        <f>'2020 год'!S26-'9 мес.'!S26</f>
        <v>1</v>
      </c>
      <c r="M21" s="19">
        <f>'2020 год'!T26-'9 мес.'!T26</f>
        <v>0</v>
      </c>
      <c r="N21" s="19">
        <f>'2020 год'!U26-'9 мес.'!U26</f>
        <v>40</v>
      </c>
      <c r="O21" s="19">
        <f>'2020 год'!V26-'9 мес.'!V26</f>
        <v>1</v>
      </c>
      <c r="P21" s="19">
        <f>'2020 год'!W26-'9 мес.'!W26</f>
        <v>4</v>
      </c>
      <c r="Q21" s="19">
        <f>'2020 год'!X26-'9 мес.'!X26</f>
        <v>-23</v>
      </c>
      <c r="R21" s="19">
        <f>'2020 год'!Y26-'9 мес.'!Y26</f>
        <v>9</v>
      </c>
      <c r="S21" s="19">
        <f>'2020 год'!Z26-'9 мес.'!Z26</f>
        <v>57</v>
      </c>
      <c r="T21" s="19">
        <f>'2020 год'!AA26-'9 мес.'!AA26</f>
        <v>7</v>
      </c>
    </row>
    <row r="22" spans="1:20" ht="15" customHeight="1">
      <c r="A22" s="14" t="s">
        <v>48</v>
      </c>
      <c r="B22" s="19">
        <f>'2020 год'!D27-'9 мес.'!E27</f>
        <v>47</v>
      </c>
      <c r="C22" s="19">
        <f>'2020 год'!F27-'9 мес.'!F27</f>
        <v>158</v>
      </c>
      <c r="D22" s="19">
        <f>'2020 год'!G27-'9 мес.'!G27</f>
        <v>-22</v>
      </c>
      <c r="E22" s="19">
        <f>'2020 год'!J27-'9 мес.'!J27</f>
        <v>-71</v>
      </c>
      <c r="F22" s="19">
        <f>'2020 год'!K27-'9 мес.'!K27</f>
        <v>56</v>
      </c>
      <c r="G22" s="19">
        <f>'2020 год'!N27-'9 мес.'!N27</f>
        <v>229</v>
      </c>
      <c r="H22" s="19">
        <f>'2020 год'!O27-'9 мес.'!O27</f>
        <v>240</v>
      </c>
      <c r="I22" s="19">
        <f>'2020 год'!P27-'9 мес.'!P27</f>
        <v>-57</v>
      </c>
      <c r="J22" s="19">
        <f>'2020 год'!Q27-'9 мес.'!Q27</f>
        <v>28</v>
      </c>
      <c r="K22" s="19">
        <f>'2020 год'!R27-'9 мес.'!R27</f>
        <v>2</v>
      </c>
      <c r="L22" s="19">
        <f>'2020 год'!S27-'9 мес.'!S27</f>
        <v>20</v>
      </c>
      <c r="M22" s="19">
        <f>'2020 год'!T27-'9 мес.'!T27</f>
        <v>-4</v>
      </c>
      <c r="N22" s="19">
        <f>'2020 год'!U27-'9 мес.'!U27</f>
        <v>220</v>
      </c>
      <c r="O22" s="19">
        <f>'2020 год'!V27-'9 мес.'!V27</f>
        <v>9</v>
      </c>
      <c r="P22" s="19">
        <f>'2020 год'!W27-'9 мес.'!W27</f>
        <v>34</v>
      </c>
      <c r="Q22" s="19">
        <f>'2020 год'!X27-'9 мес.'!X27</f>
        <v>14</v>
      </c>
      <c r="R22" s="19">
        <f>'2020 год'!Y27-'9 мес.'!Y27</f>
        <v>-30</v>
      </c>
      <c r="S22" s="19">
        <f>'2020 год'!Z27-'9 мес.'!Z27</f>
        <v>60</v>
      </c>
      <c r="T22" s="19">
        <f>'2020 год'!AA27-'9 мес.'!AA27</f>
        <v>5</v>
      </c>
    </row>
    <row r="23" spans="1:20" ht="15" customHeight="1">
      <c r="A23" s="14" t="s">
        <v>49</v>
      </c>
      <c r="B23" s="19">
        <f>'2020 год'!D28-'9 мес.'!E28</f>
        <v>10</v>
      </c>
      <c r="C23" s="19">
        <f>'2020 год'!F28-'9 мес.'!F28</f>
        <v>31</v>
      </c>
      <c r="D23" s="19">
        <f>'2020 год'!G28-'9 мес.'!G28</f>
        <v>19</v>
      </c>
      <c r="E23" s="19">
        <f>'2020 год'!J28-'9 мес.'!J28</f>
        <v>57</v>
      </c>
      <c r="F23" s="19">
        <f>'2020 год'!K28-'9 мес.'!K28</f>
        <v>-7</v>
      </c>
      <c r="G23" s="19">
        <f>'2020 год'!N28-'9 мес.'!N28</f>
        <v>-26</v>
      </c>
      <c r="H23" s="19">
        <f>'2020 год'!O28-'9 мес.'!O28</f>
        <v>-15</v>
      </c>
      <c r="I23" s="19">
        <f>'2020 год'!P28-'9 мес.'!P28</f>
        <v>-8</v>
      </c>
      <c r="J23" s="19">
        <f>'2020 год'!Q28-'9 мес.'!Q28</f>
        <v>-4</v>
      </c>
      <c r="K23" s="19">
        <f>'2020 год'!R28-'9 мес.'!R28</f>
        <v>1</v>
      </c>
      <c r="L23" s="19">
        <f>'2020 год'!S28-'9 мес.'!S28</f>
        <v>0</v>
      </c>
      <c r="M23" s="19">
        <f>'2020 год'!T28-'9 мес.'!T28</f>
        <v>0</v>
      </c>
      <c r="N23" s="19">
        <f>'2020 год'!U28-'9 мес.'!U28</f>
        <v>-35</v>
      </c>
      <c r="O23" s="19">
        <f>'2020 год'!V28-'9 мес.'!V28</f>
        <v>9</v>
      </c>
      <c r="P23" s="19">
        <f>'2020 год'!W28-'9 мес.'!W28</f>
        <v>16</v>
      </c>
      <c r="Q23" s="19">
        <f>'2020 год'!X28-'9 мес.'!X28</f>
        <v>8</v>
      </c>
      <c r="R23" s="19">
        <f>'2020 год'!Y28-'9 мес.'!Y28</f>
        <v>19</v>
      </c>
      <c r="S23" s="19">
        <f>'2020 год'!Z28-'9 мес.'!Z28</f>
        <v>23</v>
      </c>
      <c r="T23" s="19">
        <f>'2020 год'!AA28-'9 мес.'!AA28</f>
        <v>15</v>
      </c>
    </row>
    <row r="24" spans="1:20" ht="15" customHeight="1">
      <c r="A24" s="14" t="s">
        <v>50</v>
      </c>
      <c r="B24" s="19">
        <f>'2020 год'!D29-'9 мес.'!E29</f>
        <v>2</v>
      </c>
      <c r="C24" s="19">
        <f>'2020 год'!F29-'9 мес.'!F29</f>
        <v>7</v>
      </c>
      <c r="D24" s="19">
        <f>'2020 год'!G29-'9 мес.'!G29</f>
        <v>7</v>
      </c>
      <c r="E24" s="19">
        <f>'2020 год'!J29-'9 мес.'!J29</f>
        <v>21</v>
      </c>
      <c r="F24" s="19">
        <f>'2020 год'!K29-'9 мес.'!K29</f>
        <v>-5</v>
      </c>
      <c r="G24" s="19">
        <f>'2020 год'!N29-'9 мес.'!N29</f>
        <v>-14</v>
      </c>
      <c r="H24" s="19">
        <f>'2020 год'!O29-'9 мес.'!O29</f>
        <v>6</v>
      </c>
      <c r="I24" s="19">
        <f>'2020 год'!P29-'9 мес.'!P29</f>
        <v>-12</v>
      </c>
      <c r="J24" s="19">
        <f>'2020 год'!Q29-'9 мес.'!Q29</f>
        <v>1</v>
      </c>
      <c r="K24" s="19">
        <f>'2020 год'!R29-'9 мес.'!R29</f>
        <v>-2</v>
      </c>
      <c r="L24" s="19">
        <f>'2020 год'!S29-'9 мес.'!S29</f>
        <v>-7</v>
      </c>
      <c r="M24" s="19">
        <f>'2020 год'!T29-'9 мес.'!T29</f>
        <v>0</v>
      </c>
      <c r="N24" s="19">
        <f>'2020 год'!U29-'9 мес.'!U29</f>
        <v>-10</v>
      </c>
      <c r="O24" s="19">
        <f>'2020 год'!V29-'9 мес.'!V29</f>
        <v>-4</v>
      </c>
      <c r="P24" s="19">
        <f>'2020 год'!W29-'9 мес.'!W29</f>
        <v>8</v>
      </c>
      <c r="Q24" s="19">
        <f>'2020 год'!X29-'9 мес.'!X29</f>
        <v>1</v>
      </c>
      <c r="R24" s="19">
        <f>'2020 год'!Y29-'9 мес.'!Y29</f>
        <v>9</v>
      </c>
      <c r="S24" s="19">
        <f>'2020 год'!Z29-'9 мес.'!Z29</f>
        <v>16</v>
      </c>
      <c r="T24" s="19">
        <f>'2020 год'!AA29-'9 мес.'!AA29</f>
        <v>8</v>
      </c>
    </row>
    <row r="25" spans="1:20" ht="15" customHeight="1">
      <c r="A25" s="14" t="s">
        <v>51</v>
      </c>
      <c r="B25" s="19">
        <f>'2020 год'!D30-'9 мес.'!E30</f>
        <v>28</v>
      </c>
      <c r="C25" s="19">
        <f>'2020 год'!F30-'9 мес.'!F30</f>
        <v>41</v>
      </c>
      <c r="D25" s="19">
        <f>'2020 год'!G30-'9 мес.'!G30</f>
        <v>21</v>
      </c>
      <c r="E25" s="19">
        <f>'2020 год'!J30-'9 мес.'!J30</f>
        <v>63</v>
      </c>
      <c r="F25" s="19">
        <f>'2020 год'!K30-'9 мес.'!K30</f>
        <v>-3</v>
      </c>
      <c r="G25" s="19">
        <f>'2020 год'!N30-'9 мес.'!N30</f>
        <v>-22</v>
      </c>
      <c r="H25" s="19">
        <f>'2020 год'!O30-'9 мес.'!O30</f>
        <v>-178</v>
      </c>
      <c r="I25" s="19">
        <f>'2020 год'!P30-'9 мес.'!P30</f>
        <v>412</v>
      </c>
      <c r="J25" s="19">
        <f>'2020 год'!Q30-'9 мес.'!Q30</f>
        <v>-5</v>
      </c>
      <c r="K25" s="19">
        <f>'2020 год'!R30-'9 мес.'!R30</f>
        <v>23</v>
      </c>
      <c r="L25" s="19">
        <f>'2020 год'!S30-'9 мес.'!S30</f>
        <v>-9</v>
      </c>
      <c r="M25" s="19">
        <f>'2020 год'!T30-'9 мес.'!T30</f>
        <v>-4</v>
      </c>
      <c r="N25" s="19">
        <f>'2020 год'!U30-'9 мес.'!U30</f>
        <v>-25</v>
      </c>
      <c r="O25" s="19">
        <f>'2020 год'!V30-'9 мес.'!V30</f>
        <v>3</v>
      </c>
      <c r="P25" s="19">
        <f>'2020 год'!W30-'9 мес.'!W30</f>
        <v>-127</v>
      </c>
      <c r="Q25" s="19">
        <f>'2020 год'!X30-'9 мес.'!X30</f>
        <v>-163</v>
      </c>
      <c r="R25" s="19">
        <f>'2020 год'!Y30-'9 мес.'!Y30</f>
        <v>-32</v>
      </c>
      <c r="S25" s="19">
        <f>'2020 год'!Z30-'9 мес.'!Z30</f>
        <v>58</v>
      </c>
      <c r="T25" s="19">
        <f>'2020 год'!AA30-'9 мес.'!AA30</f>
        <v>8</v>
      </c>
    </row>
    <row r="26" spans="1:20" ht="15" customHeight="1">
      <c r="A26" s="14" t="s">
        <v>52</v>
      </c>
      <c r="B26" s="19">
        <f>'2020 год'!D31-'9 мес.'!E31</f>
        <v>0</v>
      </c>
      <c r="C26" s="19">
        <f>'2020 год'!F31-'9 мес.'!F31</f>
        <v>18</v>
      </c>
      <c r="D26" s="19">
        <f>'2020 год'!G31-'9 мес.'!G31</f>
        <v>3</v>
      </c>
      <c r="E26" s="19">
        <f>'2020 год'!J31-'9 мес.'!J31</f>
        <v>10</v>
      </c>
      <c r="F26" s="19">
        <f>'2020 год'!K31-'9 мес.'!K31</f>
        <v>2</v>
      </c>
      <c r="G26" s="19">
        <f>'2020 год'!N31-'9 мес.'!N31</f>
        <v>8</v>
      </c>
      <c r="H26" s="19">
        <f>'2020 год'!O31-'9 мес.'!O31</f>
        <v>5</v>
      </c>
      <c r="I26" s="19">
        <f>'2020 год'!P31-'9 мес.'!P31</f>
        <v>-2</v>
      </c>
      <c r="J26" s="19">
        <f>'2020 год'!Q31-'9 мес.'!Q31</f>
        <v>2</v>
      </c>
      <c r="K26" s="19">
        <f>'2020 год'!R31-'9 мес.'!R31</f>
        <v>-1</v>
      </c>
      <c r="L26" s="19">
        <f>'2020 год'!S31-'9 мес.'!S31</f>
        <v>4</v>
      </c>
      <c r="M26" s="19">
        <f>'2020 год'!T31-'9 мес.'!T31</f>
        <v>0</v>
      </c>
      <c r="N26" s="19">
        <f>'2020 год'!U31-'9 мес.'!U31</f>
        <v>4</v>
      </c>
      <c r="O26" s="19">
        <f>'2020 год'!V31-'9 мес.'!V31</f>
        <v>4</v>
      </c>
      <c r="P26" s="19">
        <f>'2020 год'!W31-'9 мес.'!W31</f>
        <v>5</v>
      </c>
      <c r="Q26" s="19">
        <f>'2020 год'!X31-'9 мес.'!X31</f>
        <v>18</v>
      </c>
      <c r="R26" s="19">
        <f>'2020 год'!Y31-'9 мес.'!Y31</f>
        <v>12</v>
      </c>
      <c r="S26" s="19">
        <f>'2020 год'!Z31-'9 мес.'!Z31</f>
        <v>3</v>
      </c>
      <c r="T26" s="19">
        <f>'2020 год'!AA31-'9 мес.'!AA31</f>
        <v>2</v>
      </c>
    </row>
    <row r="27" spans="1:20" ht="15" customHeight="1">
      <c r="A27" s="14" t="s">
        <v>53</v>
      </c>
      <c r="B27" s="19">
        <f>'2020 год'!D32-'9 мес.'!E32</f>
        <v>-346</v>
      </c>
      <c r="C27" s="19">
        <f>'2020 год'!F32-'9 мес.'!F32</f>
        <v>691</v>
      </c>
      <c r="D27" s="19">
        <f>'2020 год'!G32-'9 мес.'!G32</f>
        <v>213</v>
      </c>
      <c r="E27" s="19">
        <f>'2020 год'!J32-'9 мес.'!J32</f>
        <v>562</v>
      </c>
      <c r="F27" s="19">
        <f>'2020 год'!K32-'9 мес.'!K32</f>
        <v>6</v>
      </c>
      <c r="G27" s="19">
        <f>'2020 год'!N32-'9 мес.'!N32</f>
        <v>129</v>
      </c>
      <c r="H27" s="19">
        <f>'2020 год'!O32-'9 мес.'!O32</f>
        <v>-15</v>
      </c>
      <c r="I27" s="19">
        <f>'2020 год'!P32-'9 мес.'!P32</f>
        <v>101</v>
      </c>
      <c r="J27" s="19">
        <f>'2020 год'!Q32-'9 мес.'!Q32</f>
        <v>2</v>
      </c>
      <c r="K27" s="19">
        <f>'2020 год'!R32-'9 мес.'!R32</f>
        <v>11</v>
      </c>
      <c r="L27" s="19">
        <f>'2020 год'!S32-'9 мес.'!S32</f>
        <v>10</v>
      </c>
      <c r="M27" s="19">
        <f>'2020 год'!T32-'9 мес.'!T32</f>
        <v>20</v>
      </c>
      <c r="N27" s="19">
        <f>'2020 год'!U32-'9 мес.'!U32</f>
        <v>173</v>
      </c>
      <c r="O27" s="19">
        <f>'2020 год'!V32-'9 мес.'!V32</f>
        <v>-44</v>
      </c>
      <c r="P27" s="19">
        <f>'2020 год'!W32-'9 мес.'!W32</f>
        <v>399</v>
      </c>
      <c r="Q27" s="19">
        <f>'2020 год'!X32-'9 мес.'!X32</f>
        <v>332</v>
      </c>
      <c r="R27" s="19">
        <f>'2020 год'!Y32-'9 мес.'!Y32</f>
        <v>474</v>
      </c>
      <c r="S27" s="19">
        <f>'2020 год'!Z32-'9 мес.'!Z32</f>
        <v>527</v>
      </c>
      <c r="T27" s="19">
        <f>'2020 год'!AA32-'9 мес.'!AA32</f>
        <v>0</v>
      </c>
    </row>
    <row r="28" spans="1:20" ht="15" customHeight="1">
      <c r="A28" s="14" t="s">
        <v>54</v>
      </c>
      <c r="B28" s="19">
        <f>'2020 год'!D33-'9 мес.'!E33</f>
        <v>-24</v>
      </c>
      <c r="C28" s="19">
        <f>'2020 год'!F33-'9 мес.'!F33</f>
        <v>93</v>
      </c>
      <c r="D28" s="19">
        <f>'2020 год'!G33-'9 мес.'!G33</f>
        <v>24</v>
      </c>
      <c r="E28" s="19">
        <f>'2020 год'!J33-'9 мес.'!J33</f>
        <v>62</v>
      </c>
      <c r="F28" s="19">
        <f>'2020 год'!K33-'9 мес.'!K33</f>
        <v>7</v>
      </c>
      <c r="G28" s="19">
        <f>'2020 год'!N33-'9 мес.'!N33</f>
        <v>31</v>
      </c>
      <c r="H28" s="19">
        <f>'2020 год'!O33-'9 мес.'!O33</f>
        <v>-17</v>
      </c>
      <c r="I28" s="19">
        <f>'2020 год'!P33-'9 мес.'!P33</f>
        <v>42</v>
      </c>
      <c r="J28" s="19">
        <f>'2020 год'!Q33-'9 мес.'!Q33</f>
        <v>0</v>
      </c>
      <c r="K28" s="19">
        <f>'2020 год'!R33-'9 мес.'!R33</f>
        <v>3</v>
      </c>
      <c r="L28" s="19">
        <f>'2020 год'!S33-'9 мес.'!S33</f>
        <v>4</v>
      </c>
      <c r="M28" s="19">
        <f>'2020 год'!T33-'9 мес.'!T33</f>
        <v>-1</v>
      </c>
      <c r="N28" s="19">
        <f>'2020 год'!U33-'9 мес.'!U33</f>
        <v>25</v>
      </c>
      <c r="O28" s="19">
        <f>'2020 год'!V33-'9 мес.'!V33</f>
        <v>6</v>
      </c>
      <c r="P28" s="19">
        <f>'2020 год'!W33-'9 мес.'!W33</f>
        <v>56</v>
      </c>
      <c r="Q28" s="19">
        <f>'2020 год'!X33-'9 мес.'!X33</f>
        <v>72</v>
      </c>
      <c r="R28" s="19">
        <f>'2020 год'!Y33-'9 мес.'!Y33</f>
        <v>31</v>
      </c>
      <c r="S28" s="19">
        <f>'2020 год'!Z33-'9 мес.'!Z33</f>
        <v>68</v>
      </c>
      <c r="T28" s="19">
        <f>'2020 год'!AA33-'9 мес.'!AA33</f>
        <v>38</v>
      </c>
    </row>
    <row r="29" spans="1:20" ht="15" customHeight="1">
      <c r="A29" s="14" t="s">
        <v>55</v>
      </c>
      <c r="B29" s="19">
        <f>'2020 год'!D34-'9 мес.'!E34</f>
        <v>-14</v>
      </c>
      <c r="C29" s="19">
        <f>'2020 год'!F34-'9 мес.'!F34</f>
        <v>169</v>
      </c>
      <c r="D29" s="19">
        <f>'2020 год'!G34-'9 мес.'!G34</f>
        <v>37</v>
      </c>
      <c r="E29" s="19">
        <f>'2020 год'!J34-'9 мес.'!J34</f>
        <v>115</v>
      </c>
      <c r="F29" s="19">
        <f>'2020 год'!K34-'9 мес.'!K34</f>
        <v>21</v>
      </c>
      <c r="G29" s="19">
        <f>'2020 год'!N34-'9 мес.'!N34</f>
        <v>54</v>
      </c>
      <c r="H29" s="19">
        <f>'2020 год'!O34-'9 мес.'!O34</f>
        <v>-15</v>
      </c>
      <c r="I29" s="19">
        <f>'2020 год'!P34-'9 мес.'!P34</f>
        <v>54</v>
      </c>
      <c r="J29" s="19">
        <f>'2020 год'!Q34-'9 мес.'!Q34</f>
        <v>5</v>
      </c>
      <c r="K29" s="19">
        <f>'2020 год'!R34-'9 мес.'!R34</f>
        <v>9</v>
      </c>
      <c r="L29" s="19">
        <f>'2020 год'!S34-'9 мес.'!S34</f>
        <v>-1</v>
      </c>
      <c r="M29" s="19">
        <f>'2020 год'!T34-'9 мес.'!T34</f>
        <v>2</v>
      </c>
      <c r="N29" s="19">
        <f>'2020 год'!U34-'9 мес.'!U34</f>
        <v>48</v>
      </c>
      <c r="O29" s="19">
        <f>'2020 год'!V34-'9 мес.'!V34</f>
        <v>6</v>
      </c>
      <c r="P29" s="19">
        <f>'2020 год'!W34-'9 мес.'!W34</f>
        <v>58</v>
      </c>
      <c r="Q29" s="19">
        <f>'2020 год'!X34-'9 мес.'!X34</f>
        <v>17</v>
      </c>
      <c r="R29" s="19">
        <f>'2020 год'!Y34-'9 мес.'!Y34</f>
        <v>10</v>
      </c>
      <c r="S29" s="19">
        <f>'2020 год'!Z34-'9 мес.'!Z34</f>
        <v>75</v>
      </c>
      <c r="T29" s="19">
        <f>'2020 год'!AA34-'9 мес.'!AA34</f>
        <v>20</v>
      </c>
    </row>
    <row r="30" spans="1:20" ht="15" customHeight="1">
      <c r="A30" s="14" t="s">
        <v>56</v>
      </c>
      <c r="B30" s="19">
        <f>'2020 год'!D35-'9 мес.'!E35</f>
        <v>11</v>
      </c>
      <c r="C30" s="19">
        <f>'2020 год'!F35-'9 мес.'!F35</f>
        <v>40</v>
      </c>
      <c r="D30" s="19">
        <f>'2020 год'!G35-'9 мес.'!G35</f>
        <v>-15</v>
      </c>
      <c r="E30" s="19">
        <f>'2020 год'!J35-'9 мес.'!J35</f>
        <v>-45</v>
      </c>
      <c r="F30" s="19">
        <f>'2020 год'!K35-'9 мес.'!K35</f>
        <v>28</v>
      </c>
      <c r="G30" s="19">
        <f>'2020 год'!N35-'9 мес.'!N35</f>
        <v>89</v>
      </c>
      <c r="H30" s="19">
        <f>'2020 год'!O35-'9 мес.'!O35</f>
        <v>53</v>
      </c>
      <c r="I30" s="19">
        <f>'2020 год'!P35-'9 мес.'!P35</f>
        <v>24</v>
      </c>
      <c r="J30" s="19">
        <f>'2020 год'!Q35-'9 мес.'!Q35</f>
        <v>1</v>
      </c>
      <c r="K30" s="19">
        <f>'2020 год'!R35-'9 мес.'!R35</f>
        <v>6</v>
      </c>
      <c r="L30" s="19">
        <f>'2020 год'!S35-'9 мес.'!S35</f>
        <v>7</v>
      </c>
      <c r="M30" s="19">
        <f>'2020 год'!T35-'9 мес.'!T35</f>
        <v>-2</v>
      </c>
      <c r="N30" s="19">
        <f>'2020 год'!U35-'9 мес.'!U35</f>
        <v>86</v>
      </c>
      <c r="O30" s="19">
        <f>'2020 год'!V35-'9 мес.'!V35</f>
        <v>3</v>
      </c>
      <c r="P30" s="19">
        <f>'2020 год'!W35-'9 мес.'!W35</f>
        <v>13</v>
      </c>
      <c r="Q30" s="19">
        <f>'2020 год'!X35-'9 мес.'!X35</f>
        <v>-42</v>
      </c>
      <c r="R30" s="19">
        <f>'2020 год'!Y35-'9 мес.'!Y35</f>
        <v>-46</v>
      </c>
      <c r="S30" s="19">
        <f>'2020 год'!Z35-'9 мес.'!Z35</f>
        <v>15</v>
      </c>
      <c r="T30" s="19">
        <f>'2020 год'!AA35-'9 мес.'!AA35</f>
        <v>8</v>
      </c>
    </row>
    <row r="31" spans="1:20" ht="15" customHeight="1">
      <c r="A31" s="14" t="s">
        <v>57</v>
      </c>
      <c r="B31" s="19">
        <f>'2020 год'!D36-'9 мес.'!E36</f>
        <v>-25</v>
      </c>
      <c r="C31" s="19">
        <f>'2020 год'!F36-'9 мес.'!F36</f>
        <v>-19</v>
      </c>
      <c r="D31" s="19">
        <f>'2020 год'!G36-'9 мес.'!G36</f>
        <v>7</v>
      </c>
      <c r="E31" s="19">
        <f>'2020 год'!J36-'9 мес.'!J36</f>
        <v>21</v>
      </c>
      <c r="F31" s="19">
        <f>'2020 год'!K36-'9 мес.'!K36</f>
        <v>-17</v>
      </c>
      <c r="G31" s="19">
        <f>'2020 год'!N36-'9 мес.'!N36</f>
        <v>-40</v>
      </c>
      <c r="H31" s="19">
        <f>'2020 год'!O36-'9 мес.'!O36</f>
        <v>-18</v>
      </c>
      <c r="I31" s="19">
        <f>'2020 год'!P36-'9 мес.'!P36</f>
        <v>-21</v>
      </c>
      <c r="J31" s="19">
        <f>'2020 год'!Q36-'9 мес.'!Q36</f>
        <v>-1</v>
      </c>
      <c r="K31" s="19">
        <f>'2020 год'!R36-'9 мес.'!R36</f>
        <v>2</v>
      </c>
      <c r="L31" s="19">
        <f>'2020 год'!S36-'9 мес.'!S36</f>
        <v>-4</v>
      </c>
      <c r="M31" s="19">
        <f>'2020 год'!T36-'9 мес.'!T36</f>
        <v>2</v>
      </c>
      <c r="N31" s="19">
        <f>'2020 год'!U36-'9 мес.'!U36</f>
        <v>-31</v>
      </c>
      <c r="O31" s="19">
        <f>'2020 год'!V36-'9 мес.'!V36</f>
        <v>-9</v>
      </c>
      <c r="P31" s="19">
        <f>'2020 год'!W36-'9 мес.'!W36</f>
        <v>0</v>
      </c>
      <c r="Q31" s="19">
        <f>'2020 год'!X36-'9 мес.'!X36</f>
        <v>-22</v>
      </c>
      <c r="R31" s="19">
        <f>'2020 год'!Y36-'9 мес.'!Y36</f>
        <v>-9</v>
      </c>
      <c r="S31" s="19">
        <f>'2020 год'!Z36-'9 мес.'!Z36</f>
        <v>22</v>
      </c>
      <c r="T31" s="19">
        <f>'2020 год'!AA36-'9 мес.'!AA36</f>
        <v>36</v>
      </c>
    </row>
    <row r="32" spans="1:20" ht="15" customHeight="1">
      <c r="A32" s="7" t="s">
        <v>58</v>
      </c>
      <c r="B32" s="19">
        <f>'2020 год'!D37-'9 мес.'!E37</f>
        <v>-336</v>
      </c>
      <c r="C32" s="19">
        <f>'2020 год'!F37-'9 мес.'!F37</f>
        <v>1935</v>
      </c>
      <c r="D32" s="19">
        <f>'2020 год'!G37-'9 мес.'!G37</f>
        <v>510</v>
      </c>
      <c r="E32" s="19">
        <f>'2020 год'!J37-'9 мес.'!J37</f>
        <v>1409</v>
      </c>
      <c r="F32" s="19">
        <f>'2020 год'!K37-'9 мес.'!K37</f>
        <v>121</v>
      </c>
      <c r="G32" s="19">
        <f>'2020 год'!N37-'9 мес.'!N37</f>
        <v>479</v>
      </c>
      <c r="H32" s="19">
        <f>'2020 год'!O37-'9 мес.'!O37</f>
        <v>-107</v>
      </c>
      <c r="I32" s="19">
        <f>'2020 год'!P37-'9 мес.'!P37</f>
        <v>605</v>
      </c>
      <c r="J32" s="19">
        <f>'2020 год'!Q37-'9 мес.'!Q37</f>
        <v>70</v>
      </c>
      <c r="K32" s="19">
        <f>'2020 год'!R37-'9 мес.'!R37</f>
        <v>169</v>
      </c>
      <c r="L32" s="19">
        <f>'2020 год'!S37-'9 мес.'!S37</f>
        <v>3</v>
      </c>
      <c r="M32" s="19">
        <f>'2020 год'!T37-'9 мес.'!T37</f>
        <v>0</v>
      </c>
      <c r="N32" s="19">
        <f>'2020 год'!U37-'9 мес.'!U37</f>
        <v>1383</v>
      </c>
      <c r="O32" s="19">
        <f>'2020 год'!V37-'9 мес.'!V37</f>
        <v>-904</v>
      </c>
      <c r="P32" s="19">
        <f>'2020 год'!W37-'9 мес.'!W37</f>
        <v>777</v>
      </c>
      <c r="Q32" s="19">
        <f>'2020 год'!X37-'9 мес.'!X37</f>
        <v>488</v>
      </c>
      <c r="R32" s="19">
        <f>'2020 год'!Y37-'9 мес.'!Y37</f>
        <v>-854</v>
      </c>
      <c r="S32" s="19">
        <f>'2020 год'!Z37-'9 мес.'!Z37</f>
        <v>1592</v>
      </c>
      <c r="T32" s="19">
        <f>'2020 год'!AA37-'9 мес.'!AA37</f>
        <v>321</v>
      </c>
    </row>
  </sheetData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1 кв.</vt:lpstr>
      <vt:lpstr>2 кв.</vt:lpstr>
      <vt:lpstr>9 мес.</vt:lpstr>
      <vt:lpstr>2020 год</vt:lpstr>
      <vt:lpstr>изменения между 17 и 1 кв.18</vt:lpstr>
      <vt:lpstr>2017 год</vt:lpstr>
      <vt:lpstr>изменения между 2 и 1 кв</vt:lpstr>
      <vt:lpstr>изменения между 3 и 2</vt:lpstr>
      <vt:lpstr>изменения между 4 и 3</vt:lpstr>
      <vt:lpstr>Лист1</vt:lpstr>
      <vt:lpstr>'2 кв.'!Область_печати</vt:lpstr>
      <vt:lpstr>'2020 год'!Область_печати</vt:lpstr>
      <vt:lpstr>'9 мес.'!Область_печати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</dc:creator>
  <cp:lastModifiedBy>lai</cp:lastModifiedBy>
  <cp:lastPrinted>2020-01-17T04:36:42Z</cp:lastPrinted>
  <dcterms:created xsi:type="dcterms:W3CDTF">2017-10-18T11:11:55Z</dcterms:created>
  <dcterms:modified xsi:type="dcterms:W3CDTF">2020-01-20T11:52:59Z</dcterms:modified>
</cp:coreProperties>
</file>