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все отчеты от князевой\1СД\1 СД 2019 год\"/>
    </mc:Choice>
  </mc:AlternateContent>
  <bookViews>
    <workbookView xWindow="120" yWindow="75" windowWidth="15180" windowHeight="8070" activeTab="1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calcPr calcId="152511"/>
</workbook>
</file>

<file path=xl/calcChain.xml><?xml version="1.0" encoding="utf-8"?>
<calcChain xmlns="http://schemas.openxmlformats.org/spreadsheetml/2006/main">
  <c r="D33" i="5" l="1"/>
  <c r="D8" i="5" l="1"/>
  <c r="C8" i="5"/>
  <c r="C20" i="4" l="1"/>
  <c r="C13" i="4" l="1"/>
  <c r="D29" i="5" l="1"/>
  <c r="D42" i="5"/>
  <c r="C42" i="5"/>
  <c r="C21" i="4" l="1"/>
  <c r="C17" i="5"/>
  <c r="D16" i="5"/>
  <c r="D17" i="5"/>
  <c r="C16" i="5"/>
  <c r="C15" i="5"/>
  <c r="K11" i="1"/>
  <c r="L11" i="1"/>
  <c r="M11" i="1"/>
  <c r="N11" i="1"/>
  <c r="O11" i="1"/>
  <c r="I11" i="1" l="1"/>
  <c r="C16" i="4" l="1"/>
  <c r="C43" i="4" l="1"/>
  <c r="K21" i="1"/>
  <c r="C49" i="1" l="1"/>
  <c r="D38" i="5"/>
  <c r="C34" i="5"/>
  <c r="D26" i="5"/>
  <c r="D27" i="5"/>
  <c r="D28" i="5"/>
  <c r="D30" i="5"/>
  <c r="D31" i="5"/>
  <c r="D32" i="5"/>
  <c r="D34" i="5"/>
  <c r="D35" i="5"/>
  <c r="D36" i="5"/>
  <c r="D39" i="5"/>
  <c r="D40" i="5"/>
  <c r="D41" i="5"/>
  <c r="D43" i="5"/>
  <c r="D44" i="5"/>
  <c r="D45" i="5"/>
  <c r="D46" i="5"/>
  <c r="D25" i="5"/>
  <c r="C26" i="5"/>
  <c r="C27" i="5"/>
  <c r="C28" i="5"/>
  <c r="C29" i="5"/>
  <c r="C30" i="5"/>
  <c r="C31" i="5"/>
  <c r="C32" i="5"/>
  <c r="C33" i="5"/>
  <c r="C35" i="5"/>
  <c r="C36" i="5"/>
  <c r="C37" i="5"/>
  <c r="C38" i="5"/>
  <c r="C39" i="5"/>
  <c r="C40" i="5"/>
  <c r="C41" i="5"/>
  <c r="C43" i="5"/>
  <c r="C44" i="5"/>
  <c r="C45" i="5"/>
  <c r="C46" i="5"/>
  <c r="C25" i="5"/>
  <c r="D12" i="5"/>
  <c r="D13" i="5"/>
  <c r="D14" i="5"/>
  <c r="D15" i="5"/>
  <c r="D11" i="5"/>
  <c r="C12" i="5"/>
  <c r="C13" i="5"/>
  <c r="C14" i="5"/>
  <c r="C11" i="5"/>
  <c r="C21" i="5"/>
  <c r="D21" i="5"/>
  <c r="D22" i="5"/>
  <c r="C22" i="5"/>
  <c r="D23" i="4" l="1"/>
  <c r="E23" i="4"/>
  <c r="F23" i="4"/>
  <c r="G23" i="4"/>
  <c r="H23" i="4"/>
  <c r="I23" i="4"/>
  <c r="J23" i="4"/>
  <c r="K23" i="4"/>
  <c r="L23" i="4"/>
  <c r="M23" i="4"/>
  <c r="N23" i="4"/>
  <c r="C41" i="4" l="1"/>
  <c r="C44" i="4" l="1"/>
  <c r="C45" i="4"/>
  <c r="C32" i="4" l="1"/>
  <c r="C42" i="4" l="1"/>
  <c r="C25" i="4" l="1"/>
  <c r="C26" i="4"/>
  <c r="C27" i="4"/>
  <c r="C28" i="4"/>
  <c r="C29" i="4"/>
  <c r="C30" i="4"/>
  <c r="C31" i="4"/>
  <c r="C33" i="4"/>
  <c r="C34" i="4"/>
  <c r="C35" i="4"/>
  <c r="C36" i="4"/>
  <c r="C37" i="4"/>
  <c r="C38" i="4"/>
  <c r="C39" i="4"/>
  <c r="C40" i="4"/>
  <c r="C24" i="4"/>
  <c r="G19" i="4" l="1"/>
  <c r="D24" i="5" l="1"/>
  <c r="C24" i="5"/>
  <c r="H24" i="3"/>
  <c r="C20" i="5"/>
  <c r="H20" i="3"/>
  <c r="C11" i="4"/>
  <c r="C12" i="4"/>
  <c r="C14" i="4"/>
  <c r="C15" i="4"/>
  <c r="C10" i="4"/>
  <c r="Q24" i="5"/>
  <c r="R24" i="5"/>
  <c r="Q20" i="5"/>
  <c r="R20" i="5"/>
  <c r="Q10" i="5"/>
  <c r="R10" i="5"/>
  <c r="P24" i="5"/>
  <c r="O24" i="5"/>
  <c r="N24" i="5"/>
  <c r="M24" i="5"/>
  <c r="L24" i="5"/>
  <c r="K24" i="5"/>
  <c r="J24" i="5"/>
  <c r="I24" i="5"/>
  <c r="H24" i="5"/>
  <c r="G24" i="5"/>
  <c r="F24" i="5"/>
  <c r="E24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P10" i="5"/>
  <c r="O10" i="5"/>
  <c r="N10" i="5"/>
  <c r="M10" i="5"/>
  <c r="L10" i="5"/>
  <c r="K10" i="5"/>
  <c r="J10" i="5"/>
  <c r="I10" i="5"/>
  <c r="H10" i="5"/>
  <c r="G10" i="5"/>
  <c r="F10" i="5"/>
  <c r="E10" i="5"/>
  <c r="C23" i="4"/>
  <c r="N19" i="4"/>
  <c r="M19" i="4"/>
  <c r="L19" i="4"/>
  <c r="K19" i="4"/>
  <c r="J19" i="4"/>
  <c r="I19" i="4"/>
  <c r="H19" i="4"/>
  <c r="F19" i="4"/>
  <c r="E19" i="4"/>
  <c r="D19" i="4"/>
  <c r="C19" i="4"/>
  <c r="N9" i="4"/>
  <c r="M9" i="4"/>
  <c r="L9" i="4"/>
  <c r="K9" i="4"/>
  <c r="J9" i="4"/>
  <c r="I9" i="4"/>
  <c r="H9" i="4"/>
  <c r="G9" i="4"/>
  <c r="G48" i="4" s="1"/>
  <c r="F9" i="4"/>
  <c r="F48" i="4" s="1"/>
  <c r="E9" i="4"/>
  <c r="D9" i="4"/>
  <c r="O24" i="3"/>
  <c r="N24" i="3"/>
  <c r="M24" i="3"/>
  <c r="L24" i="3"/>
  <c r="K24" i="3"/>
  <c r="J24" i="3"/>
  <c r="I24" i="3"/>
  <c r="G24" i="3"/>
  <c r="F24" i="3"/>
  <c r="E24" i="3"/>
  <c r="D24" i="3"/>
  <c r="C24" i="3"/>
  <c r="O20" i="3"/>
  <c r="N20" i="3"/>
  <c r="I20" i="3"/>
  <c r="G20" i="3"/>
  <c r="F20" i="3"/>
  <c r="E20" i="3"/>
  <c r="D20" i="3"/>
  <c r="C20" i="3"/>
  <c r="O10" i="3"/>
  <c r="N10" i="3"/>
  <c r="M10" i="3"/>
  <c r="L10" i="3"/>
  <c r="K10" i="3"/>
  <c r="J10" i="3"/>
  <c r="I10" i="3"/>
  <c r="G10" i="3"/>
  <c r="F10" i="3"/>
  <c r="E10" i="3"/>
  <c r="D10" i="3"/>
  <c r="C10" i="3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4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C2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C10" i="2"/>
  <c r="E25" i="1"/>
  <c r="F25" i="1"/>
  <c r="G25" i="1"/>
  <c r="H25" i="1"/>
  <c r="I25" i="1"/>
  <c r="J25" i="1"/>
  <c r="K25" i="1"/>
  <c r="L25" i="1"/>
  <c r="M25" i="1"/>
  <c r="N25" i="1"/>
  <c r="O25" i="1"/>
  <c r="D25" i="1"/>
  <c r="C48" i="1"/>
  <c r="E21" i="1"/>
  <c r="F21" i="1"/>
  <c r="G21" i="1"/>
  <c r="H21" i="1"/>
  <c r="I21" i="1"/>
  <c r="J21" i="1"/>
  <c r="L21" i="1"/>
  <c r="M21" i="1"/>
  <c r="N21" i="1"/>
  <c r="O21" i="1"/>
  <c r="D21" i="1"/>
  <c r="E11" i="1"/>
  <c r="F11" i="1"/>
  <c r="G11" i="1"/>
  <c r="H11" i="1"/>
  <c r="J11" i="1"/>
  <c r="D11" i="1"/>
  <c r="L48" i="4" l="1"/>
  <c r="C11" i="1"/>
  <c r="E49" i="5"/>
  <c r="C25" i="1"/>
  <c r="H48" i="4"/>
  <c r="C9" i="4"/>
  <c r="O49" i="3"/>
  <c r="F49" i="5"/>
  <c r="G49" i="5"/>
  <c r="E49" i="3"/>
  <c r="H49" i="5"/>
  <c r="J49" i="3"/>
  <c r="N48" i="4"/>
  <c r="D48" i="4"/>
  <c r="M49" i="2"/>
  <c r="C49" i="2"/>
  <c r="L50" i="1"/>
  <c r="R49" i="5"/>
  <c r="K49" i="3"/>
  <c r="C49" i="3"/>
  <c r="H50" i="1"/>
  <c r="G49" i="3"/>
  <c r="L49" i="3"/>
  <c r="F49" i="3"/>
  <c r="J49" i="2"/>
  <c r="Q49" i="5"/>
  <c r="L49" i="5"/>
  <c r="M49" i="3"/>
  <c r="I49" i="3"/>
  <c r="D49" i="3"/>
  <c r="N49" i="2"/>
  <c r="K49" i="2"/>
  <c r="G49" i="2"/>
  <c r="F49" i="2"/>
  <c r="M50" i="1"/>
  <c r="J50" i="1"/>
  <c r="I50" i="1"/>
  <c r="E50" i="1"/>
  <c r="J48" i="4"/>
  <c r="E48" i="4"/>
  <c r="N49" i="3"/>
  <c r="P49" i="2"/>
  <c r="O49" i="2"/>
  <c r="L49" i="2"/>
  <c r="I49" i="2"/>
  <c r="H49" i="2"/>
  <c r="E49" i="2"/>
  <c r="D49" i="2"/>
  <c r="O50" i="1"/>
  <c r="N50" i="1"/>
  <c r="K50" i="1"/>
  <c r="G50" i="1"/>
  <c r="F50" i="1"/>
  <c r="D50" i="1"/>
  <c r="P49" i="5"/>
  <c r="I48" i="4"/>
  <c r="K48" i="4"/>
  <c r="M48" i="4"/>
  <c r="O49" i="5"/>
  <c r="K49" i="5"/>
  <c r="J49" i="5"/>
  <c r="N49" i="5"/>
  <c r="I49" i="5"/>
  <c r="M49" i="5"/>
  <c r="C10" i="5"/>
  <c r="C49" i="5" s="1"/>
  <c r="D10" i="5"/>
  <c r="D49" i="5" s="1"/>
  <c r="H10" i="3"/>
  <c r="H49" i="3" s="1"/>
  <c r="C19" i="1" l="1"/>
  <c r="C20" i="1"/>
  <c r="C24" i="1"/>
  <c r="C21" i="1" l="1"/>
  <c r="C50" i="1" s="1"/>
  <c r="C48" i="4"/>
</calcChain>
</file>

<file path=xl/sharedStrings.xml><?xml version="1.0" encoding="utf-8"?>
<sst xmlns="http://schemas.openxmlformats.org/spreadsheetml/2006/main" count="380" uniqueCount="139">
  <si>
    <t xml:space="preserve">Территориальные учреждения социального обслуживания семьи и детей Удмуртской Республики </t>
  </si>
  <si>
    <t>Раздел 1 Территориальная подчиненность и кадровая обеспеченность</t>
  </si>
  <si>
    <t>№ стр.</t>
  </si>
  <si>
    <t>Территориальные учреждения, всего</t>
  </si>
  <si>
    <t>Перспективное создание учреждений</t>
  </si>
  <si>
    <t>Наличие вакансий</t>
  </si>
  <si>
    <t>Численность специалистов, повысивших квалификацию в течение года</t>
  </si>
  <si>
    <t>государственные</t>
  </si>
  <si>
    <t>муниципальные</t>
  </si>
  <si>
    <t>другие</t>
  </si>
  <si>
    <t>республиканские</t>
  </si>
  <si>
    <t>городские</t>
  </si>
  <si>
    <t>районные</t>
  </si>
  <si>
    <t>всего</t>
  </si>
  <si>
    <t>в т.ч. специалистов</t>
  </si>
  <si>
    <t>1.</t>
  </si>
  <si>
    <t>2.</t>
  </si>
  <si>
    <t>3.</t>
  </si>
  <si>
    <t>Центр экстренной психологической помощи по телефону</t>
  </si>
  <si>
    <t>4.</t>
  </si>
  <si>
    <t>Социально-реабилитационный центр для несовершеннолетних</t>
  </si>
  <si>
    <t>5.</t>
  </si>
  <si>
    <t>Социальный приют для детей</t>
  </si>
  <si>
    <t>6.</t>
  </si>
  <si>
    <t>Центр помощи детям, оставшимся без попечения родителей</t>
  </si>
  <si>
    <t>7.</t>
  </si>
  <si>
    <t>Реабилитационный центр для детей и подростков с ограниченными возможностями</t>
  </si>
  <si>
    <t>8.</t>
  </si>
  <si>
    <t>Отделение по работе с семьей и детьми в ЦСО</t>
  </si>
  <si>
    <t>9.</t>
  </si>
  <si>
    <t>Отделение по работе с семьей и детьми в КЦСО</t>
  </si>
  <si>
    <t>10.</t>
  </si>
  <si>
    <t>Кризисный центр для женщин</t>
  </si>
  <si>
    <t>11.</t>
  </si>
  <si>
    <t>Другие учреждения социального обслуживания</t>
  </si>
  <si>
    <t>12.</t>
  </si>
  <si>
    <t>Всего (сумма строк 1-12)</t>
  </si>
  <si>
    <t>Распределение по форме собственности</t>
  </si>
  <si>
    <t>Наименование учреждения</t>
  </si>
  <si>
    <t>Распределение по территориальной принадлежности</t>
  </si>
  <si>
    <t>Численность работников в учреждении</t>
  </si>
  <si>
    <t>Раздел 2 Наличие отделений</t>
  </si>
  <si>
    <t>Количество учреждений, имеющих отделение</t>
  </si>
  <si>
    <t>Фактическое число лиц обслуженных за год</t>
  </si>
  <si>
    <t>наличие в учреждении</t>
  </si>
  <si>
    <t>стационарные</t>
  </si>
  <si>
    <t>дневного пребывания</t>
  </si>
  <si>
    <t>другими отделениями</t>
  </si>
  <si>
    <t>телефон доверия</t>
  </si>
  <si>
    <t>отделение реабилитации с д.-инвалидами</t>
  </si>
  <si>
    <t>отделение профилактики безнадзорности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</si>
  <si>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</si>
  <si>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</si>
  <si>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</si>
  <si>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специальная гостиница для женщин с н/л детьми</t>
  </si>
  <si>
    <t>Число мест в отделениях</t>
  </si>
  <si>
    <t>Раздел 3 Характеристика обслуживания групп населения</t>
  </si>
  <si>
    <t>численность обслуженных за год</t>
  </si>
  <si>
    <t>в т.ч. число обслуженных семей за год</t>
  </si>
  <si>
    <t>Число семей, находящихся на социальном патронаже</t>
  </si>
  <si>
    <t>человек</t>
  </si>
  <si>
    <t>из них повторное обращение</t>
  </si>
  <si>
    <t>в т.ч. н/летние (из гр.35)</t>
  </si>
  <si>
    <t>в т.ч. детей – инвалидов</t>
  </si>
  <si>
    <t>всего семей</t>
  </si>
  <si>
    <t>из общего числа семей</t>
  </si>
  <si>
    <t>с детьми – инвалидами</t>
  </si>
  <si>
    <t>многодетные</t>
  </si>
  <si>
    <t>неполные</t>
  </si>
  <si>
    <t>малообеспеченные</t>
  </si>
  <si>
    <t>беженцы из вынужденных переселенцев</t>
  </si>
  <si>
    <t>Раздел 4 Несовершеннолетние, получившие социальную реабилитацию в стационарных условиях</t>
  </si>
  <si>
    <t>Всего</t>
  </si>
  <si>
    <t>в том числе</t>
  </si>
  <si>
    <t>дети, направленные стационарными учреждениями по месту жизнеустройства</t>
  </si>
  <si>
    <t>до 3 мес.</t>
  </si>
  <si>
    <t>в родные семьи</t>
  </si>
  <si>
    <t>опека и попечительство</t>
  </si>
  <si>
    <t xml:space="preserve">в государственные интернатные учреждения </t>
  </si>
  <si>
    <t>иные формы жизнеустройства</t>
  </si>
  <si>
    <t>От 3 до 6 мес.</t>
  </si>
  <si>
    <t>От 6 месяцев до 1 года</t>
  </si>
  <si>
    <t>свыше 1 года</t>
  </si>
  <si>
    <t>на усыновление</t>
  </si>
  <si>
    <t>в приемные семьи</t>
  </si>
  <si>
    <t>в семейную воспитательную группу</t>
  </si>
  <si>
    <t>Раздел 5 Оказываемые услуги</t>
  </si>
  <si>
    <t>в стац. Отд.</t>
  </si>
  <si>
    <t>В др.</t>
  </si>
  <si>
    <t>социально- медицинские</t>
  </si>
  <si>
    <t>из общего объема услуг оказано за плату</t>
  </si>
  <si>
    <t>социально-экономические</t>
  </si>
  <si>
    <t>социально-правовые</t>
  </si>
  <si>
    <t>социально-бытовые</t>
  </si>
  <si>
    <t>социально-психологические</t>
  </si>
  <si>
    <t>прочие услуги</t>
  </si>
  <si>
    <t>Стоимость оказания платных услуг ( руб.)</t>
  </si>
  <si>
    <t>Оказано услуг (ед.) всего:</t>
  </si>
  <si>
    <t xml:space="preserve">Глазовский реабилитационный центр для детей и подростков с ограниченными возможностями </t>
  </si>
  <si>
    <t>Республиканский реабилитационный центр для детей и подростков с ограниченными возможностями</t>
  </si>
  <si>
    <t>СРЦдН Балезинского района</t>
  </si>
  <si>
    <t>СРЦдН Киясовского района</t>
  </si>
  <si>
    <t>СРЦдН Увинского района</t>
  </si>
  <si>
    <t>СРЦдН г. Воткинск</t>
  </si>
  <si>
    <t>СРЦдН г. Глазов</t>
  </si>
  <si>
    <t>СРЦдН г. Можга</t>
  </si>
  <si>
    <t xml:space="preserve">РСРЦдН </t>
  </si>
  <si>
    <t>КЦСОН Алнашского района отделение СПСиДиПБ</t>
  </si>
  <si>
    <t>КЦСОН Вавожского района отделение СПСиДиПБ</t>
  </si>
  <si>
    <t>КЦСОН Глазовского района отделение СПСиДиПБ</t>
  </si>
  <si>
    <t>КЦСОН Граховского района отделение СПСиДиПБ</t>
  </si>
  <si>
    <t>КЦСОН Дебесского района отделение СПСиДиПБ</t>
  </si>
  <si>
    <t>КЦСОН Игринского района отделение СПСиДиПБ</t>
  </si>
  <si>
    <t>КЦСОН Кезского района отделение СПСиДиПБ</t>
  </si>
  <si>
    <t>КЦСОН Красногорского района отделение СПСиДиПБ</t>
  </si>
  <si>
    <t>КЦСОН Селтинского района отделение СПСиДиПБ</t>
  </si>
  <si>
    <t>КЦСОН Сюмсинского района отделение СПСиДиПБ</t>
  </si>
  <si>
    <t>КЦСОН Шарканского района отделение СПСиДиПБ</t>
  </si>
  <si>
    <t>КЦСОН Юкаменского района отделение СПСиДиПБ</t>
  </si>
  <si>
    <t>КЦСОН Ярского района отделение СПСиДиПБ</t>
  </si>
  <si>
    <t>КЦСОН Ленинского района отделение СПСиДиПБ</t>
  </si>
  <si>
    <r>
      <t xml:space="preserve">КЦСОН Кизнерского района </t>
    </r>
    <r>
      <rPr>
        <sz val="10"/>
        <color rgb="FFFF0000"/>
        <rFont val="Times New Roman"/>
        <family val="1"/>
        <charset val="204"/>
      </rPr>
      <t>отделение СПСиДиПБ + отделение ПБДиП (с приютом)</t>
    </r>
  </si>
  <si>
    <r>
      <t xml:space="preserve">КЦСОН Камбарского района </t>
    </r>
    <r>
      <rPr>
        <sz val="10"/>
        <color rgb="FFFF0000"/>
        <rFont val="Times New Roman"/>
        <family val="1"/>
        <charset val="204"/>
      </rPr>
      <t>отделение СПСиДиПБ + отделение ПБДиП (с приютом)</t>
    </r>
  </si>
  <si>
    <r>
      <t xml:space="preserve">КЦСОН Якшур-Бодьинского района </t>
    </r>
    <r>
      <rPr>
        <sz val="10"/>
        <color rgb="FFFF0000"/>
        <rFont val="Times New Roman"/>
        <family val="1"/>
        <charset val="204"/>
      </rPr>
      <t>отделение СПСиДиПБ + отделение ПБДиП (с приютом)</t>
    </r>
  </si>
  <si>
    <r>
      <t xml:space="preserve">КЦСОН г. Сарапул </t>
    </r>
    <r>
      <rPr>
        <sz val="10"/>
        <color rgb="FFFF0000"/>
        <rFont val="Times New Roman"/>
        <family val="1"/>
        <charset val="204"/>
      </rPr>
      <t>отделение СПСиДиПБ + отделение ПБДиП (с приютом)</t>
    </r>
  </si>
  <si>
    <t>Республиканский центр психолого - педагогической помощи населению "СоДействие"</t>
  </si>
  <si>
    <t>Исполнитель (Ф.И.О., телефон) Бегишева Л.Р., 8 (341-2) 52-61-73</t>
  </si>
  <si>
    <t>Исполнитель (Ф.И.О., телефон)Бегишева Л.Р., 8 (341-2) 52-61-73</t>
  </si>
  <si>
    <t>КЦСОН Завьяловского района отделение СПСиДиПБ</t>
  </si>
  <si>
    <t>КЦСОН Каракулинского района отделение СПСиДиПБ</t>
  </si>
  <si>
    <t xml:space="preserve">КЦСОН Каракулинского района отделение СПСиДиПБ </t>
  </si>
  <si>
    <r>
      <rPr>
        <sz val="10"/>
        <rFont val="Times New Roman"/>
        <family val="1"/>
        <charset val="204"/>
      </rPr>
      <t>КЦСОН Малопургинского района</t>
    </r>
    <r>
      <rPr>
        <sz val="10"/>
        <color rgb="FFFF0000"/>
        <rFont val="Times New Roman"/>
        <family val="1"/>
        <charset val="204"/>
      </rPr>
      <t xml:space="preserve"> отделение ПБДиП (с приютом)</t>
    </r>
  </si>
  <si>
    <r>
      <t xml:space="preserve">КЦСОН Малопургинского района </t>
    </r>
    <r>
      <rPr>
        <sz val="10"/>
        <color rgb="FFFF0000"/>
        <rFont val="Times New Roman"/>
        <family val="1"/>
        <charset val="204"/>
      </rPr>
      <t>отделение ПБДиП (с пиютом)</t>
    </r>
  </si>
  <si>
    <t>КЦСОН Малопургинского района отделение ПБДиП (с приютом)</t>
  </si>
  <si>
    <r>
      <t xml:space="preserve">КЦСОН Малопургинского района </t>
    </r>
    <r>
      <rPr>
        <sz val="10"/>
        <color rgb="FFFF0000"/>
        <rFont val="Times New Roman"/>
        <family val="1"/>
        <charset val="204"/>
      </rPr>
      <t>отделение ПБДиП (с приютом)</t>
    </r>
  </si>
  <si>
    <t xml:space="preserve">КЦСОН г. Ижевска </t>
  </si>
  <si>
    <t>КЦСОН г. Ижевска</t>
  </si>
  <si>
    <t>КЦСОНг. Ижевска</t>
  </si>
  <si>
    <r>
      <t xml:space="preserve">КЦСОН Малопургинского района </t>
    </r>
    <r>
      <rPr>
        <sz val="10"/>
        <color rgb="FFFF0000"/>
        <rFont val="Times New Roman"/>
        <family val="1"/>
        <charset val="204"/>
      </rPr>
      <t>отделение  СПСиДиПБ + отделение ПБДиП (с приютом)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</si>
</sst>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justify"/>
    </xf>
    <xf numFmtId="0" fontId="0" fillId="0" borderId="0" xfId="0" applyBorder="1"/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6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1" fillId="3" borderId="1" xfId="1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10" fillId="2" borderId="1" xfId="1" applyNumberFormat="1" applyFont="1" applyFill="1" applyBorder="1" applyAlignment="1">
      <alignment wrapText="1"/>
    </xf>
    <xf numFmtId="0" fontId="10" fillId="2" borderId="1" xfId="1" applyNumberFormat="1" applyFont="1" applyFill="1" applyBorder="1" applyAlignment="1">
      <alignment horizontal="left" vertical="top" wrapText="1"/>
    </xf>
    <xf numFmtId="0" fontId="10" fillId="2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3" sqref="P23"/>
    </sheetView>
  </sheetViews>
  <sheetFormatPr defaultRowHeight="15" x14ac:dyDescent="0.25"/>
  <cols>
    <col min="1" max="1" width="3.7109375" customWidth="1"/>
    <col min="2" max="2" width="50.7109375" customWidth="1"/>
    <col min="3" max="9" width="8.7109375" customWidth="1"/>
    <col min="10" max="10" width="10.7109375" customWidth="1"/>
    <col min="11" max="14" width="8.7109375" customWidth="1"/>
    <col min="15" max="15" width="12.7109375" customWidth="1"/>
  </cols>
  <sheetData>
    <row r="2" spans="1:15" ht="15.7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x14ac:dyDescent="0.25">
      <c r="A3" s="2"/>
    </row>
    <row r="4" spans="1:15" ht="15.75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72" customHeight="1" x14ac:dyDescent="0.25">
      <c r="A5" s="51" t="s">
        <v>2</v>
      </c>
      <c r="B5" s="53" t="s">
        <v>38</v>
      </c>
      <c r="C5" s="4" t="s">
        <v>3</v>
      </c>
      <c r="D5" s="51" t="s">
        <v>37</v>
      </c>
      <c r="E5" s="51"/>
      <c r="F5" s="51"/>
      <c r="G5" s="51" t="s">
        <v>39</v>
      </c>
      <c r="H5" s="51"/>
      <c r="I5" s="51"/>
      <c r="J5" s="4" t="s">
        <v>4</v>
      </c>
      <c r="K5" s="51" t="s">
        <v>40</v>
      </c>
      <c r="L5" s="51"/>
      <c r="M5" s="51" t="s">
        <v>5</v>
      </c>
      <c r="N5" s="51"/>
      <c r="O5" s="13" t="s">
        <v>6</v>
      </c>
    </row>
    <row r="6" spans="1:15" ht="36" x14ac:dyDescent="0.25">
      <c r="A6" s="51"/>
      <c r="B6" s="53"/>
      <c r="C6" s="4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4"/>
      <c r="K6" s="13" t="s">
        <v>13</v>
      </c>
      <c r="L6" s="13" t="s">
        <v>14</v>
      </c>
      <c r="M6" s="13" t="s">
        <v>13</v>
      </c>
      <c r="N6" s="13" t="s">
        <v>14</v>
      </c>
      <c r="O6" s="4"/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30" customHeight="1" x14ac:dyDescent="0.25">
      <c r="A8" s="15" t="s">
        <v>15</v>
      </c>
      <c r="B8" s="27"/>
      <c r="C8" s="16"/>
      <c r="D8" s="16"/>
      <c r="E8" s="16"/>
      <c r="F8" s="16"/>
      <c r="G8" s="16"/>
      <c r="H8" s="16"/>
      <c r="I8" s="16"/>
      <c r="J8" s="16"/>
      <c r="K8" s="16">
        <v>0</v>
      </c>
      <c r="L8" s="16"/>
      <c r="M8" s="16"/>
      <c r="N8" s="16"/>
      <c r="O8" s="16"/>
    </row>
    <row r="9" spans="1:15" ht="30" customHeight="1" x14ac:dyDescent="0.25">
      <c r="A9" s="15" t="s">
        <v>16</v>
      </c>
      <c r="B9" s="43" t="s">
        <v>125</v>
      </c>
      <c r="C9" s="16">
        <v>1</v>
      </c>
      <c r="D9" s="16">
        <v>1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76</v>
      </c>
      <c r="L9" s="16">
        <v>50</v>
      </c>
      <c r="M9" s="16">
        <v>22.2</v>
      </c>
      <c r="N9" s="16">
        <v>19.45</v>
      </c>
      <c r="O9" s="16">
        <v>11</v>
      </c>
    </row>
    <row r="10" spans="1:15" ht="30" customHeight="1" x14ac:dyDescent="0.25">
      <c r="A10" s="15" t="s">
        <v>17</v>
      </c>
      <c r="B10" s="16" t="s">
        <v>18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</row>
    <row r="11" spans="1:15" ht="30" customHeight="1" x14ac:dyDescent="0.25">
      <c r="A11" s="15" t="s">
        <v>19</v>
      </c>
      <c r="B11" s="16" t="s">
        <v>20</v>
      </c>
      <c r="C11" s="16">
        <f>SUM(D11:F11)</f>
        <v>7</v>
      </c>
      <c r="D11" s="16">
        <f t="shared" ref="D11:O11" si="0">SUM(D12:D18)</f>
        <v>7</v>
      </c>
      <c r="E11" s="16">
        <f t="shared" si="0"/>
        <v>0</v>
      </c>
      <c r="F11" s="16">
        <f t="shared" si="0"/>
        <v>0</v>
      </c>
      <c r="G11" s="16">
        <f t="shared" si="0"/>
        <v>1</v>
      </c>
      <c r="H11" s="16">
        <f t="shared" si="0"/>
        <v>3</v>
      </c>
      <c r="I11" s="16">
        <f t="shared" si="0"/>
        <v>3</v>
      </c>
      <c r="J11" s="16">
        <f t="shared" si="0"/>
        <v>0</v>
      </c>
      <c r="K11" s="16">
        <f t="shared" si="0"/>
        <v>585.5</v>
      </c>
      <c r="L11" s="16">
        <f t="shared" si="0"/>
        <v>344</v>
      </c>
      <c r="M11" s="16">
        <f t="shared" si="0"/>
        <v>39.4</v>
      </c>
      <c r="N11" s="16">
        <f t="shared" si="0"/>
        <v>30.4</v>
      </c>
      <c r="O11" s="16">
        <f t="shared" si="0"/>
        <v>72</v>
      </c>
    </row>
    <row r="12" spans="1:15" x14ac:dyDescent="0.25">
      <c r="A12" s="17"/>
      <c r="B12" s="40" t="s">
        <v>100</v>
      </c>
      <c r="C12" s="37">
        <v>1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41</v>
      </c>
      <c r="L12" s="37">
        <v>20</v>
      </c>
      <c r="M12" s="37">
        <v>0</v>
      </c>
      <c r="N12" s="37">
        <v>0</v>
      </c>
      <c r="O12" s="37">
        <v>0</v>
      </c>
    </row>
    <row r="13" spans="1:15" x14ac:dyDescent="0.25">
      <c r="A13" s="17"/>
      <c r="B13" s="40" t="s">
        <v>101</v>
      </c>
      <c r="C13" s="37">
        <v>1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7">
        <v>50.25</v>
      </c>
      <c r="L13" s="37">
        <v>18</v>
      </c>
      <c r="M13" s="37">
        <v>0.5</v>
      </c>
      <c r="N13" s="37">
        <v>0</v>
      </c>
      <c r="O13" s="37">
        <v>13</v>
      </c>
    </row>
    <row r="14" spans="1:15" x14ac:dyDescent="0.25">
      <c r="A14" s="17"/>
      <c r="B14" s="40" t="s">
        <v>102</v>
      </c>
      <c r="C14" s="37">
        <v>1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1</v>
      </c>
      <c r="J14" s="37">
        <v>0</v>
      </c>
      <c r="K14" s="37">
        <v>43</v>
      </c>
      <c r="L14" s="37">
        <v>20</v>
      </c>
      <c r="M14" s="37">
        <v>1.65</v>
      </c>
      <c r="N14" s="37">
        <v>1.1499999999999999</v>
      </c>
      <c r="O14" s="37">
        <v>7</v>
      </c>
    </row>
    <row r="15" spans="1:15" x14ac:dyDescent="0.25">
      <c r="A15" s="17"/>
      <c r="B15" s="40" t="s">
        <v>103</v>
      </c>
      <c r="C15" s="37">
        <v>1</v>
      </c>
      <c r="D15" s="37">
        <v>1</v>
      </c>
      <c r="E15" s="37">
        <v>0</v>
      </c>
      <c r="F15" s="37">
        <v>0</v>
      </c>
      <c r="G15" s="37">
        <v>0</v>
      </c>
      <c r="H15" s="37">
        <v>1</v>
      </c>
      <c r="I15" s="37">
        <v>0</v>
      </c>
      <c r="J15" s="37">
        <v>0</v>
      </c>
      <c r="K15" s="37">
        <v>82.5</v>
      </c>
      <c r="L15" s="37">
        <v>56</v>
      </c>
      <c r="M15" s="37">
        <v>2.5</v>
      </c>
      <c r="N15" s="37">
        <v>2</v>
      </c>
      <c r="O15" s="37">
        <v>14</v>
      </c>
    </row>
    <row r="16" spans="1:15" x14ac:dyDescent="0.25">
      <c r="A16" s="17"/>
      <c r="B16" s="40" t="s">
        <v>104</v>
      </c>
      <c r="C16" s="37">
        <v>1</v>
      </c>
      <c r="D16" s="37">
        <v>1</v>
      </c>
      <c r="E16" s="37">
        <v>0</v>
      </c>
      <c r="F16" s="37">
        <v>0</v>
      </c>
      <c r="G16" s="37">
        <v>0</v>
      </c>
      <c r="H16" s="37">
        <v>1</v>
      </c>
      <c r="I16" s="37">
        <v>0</v>
      </c>
      <c r="J16" s="37">
        <v>0</v>
      </c>
      <c r="K16" s="37">
        <v>84</v>
      </c>
      <c r="L16" s="37">
        <v>56</v>
      </c>
      <c r="M16" s="37">
        <v>16</v>
      </c>
      <c r="N16" s="37">
        <v>12.5</v>
      </c>
      <c r="O16" s="37">
        <v>7</v>
      </c>
    </row>
    <row r="17" spans="1:16" x14ac:dyDescent="0.25">
      <c r="A17" s="17"/>
      <c r="B17" s="40" t="s">
        <v>105</v>
      </c>
      <c r="C17" s="37">
        <v>1</v>
      </c>
      <c r="D17" s="37">
        <v>1</v>
      </c>
      <c r="E17" s="37">
        <v>0</v>
      </c>
      <c r="F17" s="37">
        <v>0</v>
      </c>
      <c r="G17" s="37">
        <v>0</v>
      </c>
      <c r="H17" s="37">
        <v>1</v>
      </c>
      <c r="I17" s="37">
        <v>0</v>
      </c>
      <c r="J17" s="37">
        <v>0</v>
      </c>
      <c r="K17" s="37">
        <v>79.25</v>
      </c>
      <c r="L17" s="37">
        <v>62</v>
      </c>
      <c r="M17" s="37">
        <v>2.25</v>
      </c>
      <c r="N17" s="37">
        <v>2.25</v>
      </c>
      <c r="O17" s="37">
        <v>27</v>
      </c>
    </row>
    <row r="18" spans="1:16" x14ac:dyDescent="0.25">
      <c r="A18" s="17"/>
      <c r="B18" s="40" t="s">
        <v>106</v>
      </c>
      <c r="C18" s="37">
        <v>1</v>
      </c>
      <c r="D18" s="37">
        <v>1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205.5</v>
      </c>
      <c r="L18" s="37">
        <v>112</v>
      </c>
      <c r="M18" s="37">
        <v>16.5</v>
      </c>
      <c r="N18" s="37">
        <v>12.5</v>
      </c>
      <c r="O18" s="37">
        <v>4</v>
      </c>
    </row>
    <row r="19" spans="1:16" ht="30" customHeight="1" x14ac:dyDescent="0.25">
      <c r="A19" s="15" t="s">
        <v>21</v>
      </c>
      <c r="B19" s="16" t="s">
        <v>22</v>
      </c>
      <c r="C19" s="16">
        <f>SUM(D19:F19)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6" ht="30" customHeight="1" x14ac:dyDescent="0.25">
      <c r="A20" s="15" t="s">
        <v>23</v>
      </c>
      <c r="B20" s="16" t="s">
        <v>24</v>
      </c>
      <c r="C20" s="16">
        <f>SUM(D20:F20)</f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6" ht="30" customHeight="1" x14ac:dyDescent="0.25">
      <c r="A21" s="15" t="s">
        <v>25</v>
      </c>
      <c r="B21" s="16" t="s">
        <v>26</v>
      </c>
      <c r="C21" s="16">
        <f>SUM(D21:F21)</f>
        <v>2</v>
      </c>
      <c r="D21" s="16">
        <f>SUM(D22:D23)</f>
        <v>2</v>
      </c>
      <c r="E21" s="16">
        <f t="shared" ref="E21:O21" si="1">SUM(E22:E23)</f>
        <v>0</v>
      </c>
      <c r="F21" s="16">
        <f t="shared" si="1"/>
        <v>0</v>
      </c>
      <c r="G21" s="16">
        <f t="shared" si="1"/>
        <v>1</v>
      </c>
      <c r="H21" s="16">
        <f t="shared" si="1"/>
        <v>1</v>
      </c>
      <c r="I21" s="16">
        <f t="shared" si="1"/>
        <v>0</v>
      </c>
      <c r="J21" s="16">
        <f t="shared" si="1"/>
        <v>0</v>
      </c>
      <c r="K21" s="16">
        <f>SUM(K22:K23)</f>
        <v>274.85000000000002</v>
      </c>
      <c r="L21" s="16">
        <f t="shared" si="1"/>
        <v>193.25</v>
      </c>
      <c r="M21" s="16">
        <f t="shared" si="1"/>
        <v>41.9</v>
      </c>
      <c r="N21" s="16">
        <f t="shared" si="1"/>
        <v>22.55</v>
      </c>
      <c r="O21" s="16">
        <f t="shared" si="1"/>
        <v>95</v>
      </c>
    </row>
    <row r="22" spans="1:16" ht="30" customHeight="1" x14ac:dyDescent="0.25">
      <c r="A22" s="17"/>
      <c r="B22" s="41" t="s">
        <v>98</v>
      </c>
      <c r="C22" s="37">
        <v>1</v>
      </c>
      <c r="D22" s="37">
        <v>1</v>
      </c>
      <c r="E22" s="37">
        <v>0</v>
      </c>
      <c r="F22" s="37">
        <v>0</v>
      </c>
      <c r="G22" s="37">
        <v>0</v>
      </c>
      <c r="H22" s="37">
        <v>1</v>
      </c>
      <c r="I22" s="37">
        <v>0</v>
      </c>
      <c r="J22" s="37">
        <v>0</v>
      </c>
      <c r="K22" s="37">
        <v>84.85</v>
      </c>
      <c r="L22" s="37">
        <v>45.25</v>
      </c>
      <c r="M22" s="37">
        <v>6.4</v>
      </c>
      <c r="N22" s="37">
        <v>4.05</v>
      </c>
      <c r="O22" s="37">
        <v>12</v>
      </c>
    </row>
    <row r="23" spans="1:16" ht="30" customHeight="1" x14ac:dyDescent="0.25">
      <c r="A23" s="17"/>
      <c r="B23" s="41" t="s">
        <v>99</v>
      </c>
      <c r="C23" s="37">
        <v>1</v>
      </c>
      <c r="D23" s="37">
        <v>1</v>
      </c>
      <c r="E23" s="37">
        <v>0</v>
      </c>
      <c r="F23" s="37">
        <v>0</v>
      </c>
      <c r="G23" s="37">
        <v>1</v>
      </c>
      <c r="H23" s="37">
        <v>0</v>
      </c>
      <c r="I23" s="37">
        <v>0</v>
      </c>
      <c r="J23" s="37">
        <v>0</v>
      </c>
      <c r="K23" s="37">
        <v>190</v>
      </c>
      <c r="L23" s="37">
        <v>148</v>
      </c>
      <c r="M23" s="37">
        <v>35.5</v>
      </c>
      <c r="N23" s="37">
        <v>18.5</v>
      </c>
      <c r="O23" s="37">
        <v>83</v>
      </c>
    </row>
    <row r="24" spans="1:16" ht="30" customHeight="1" x14ac:dyDescent="0.25">
      <c r="A24" s="15" t="s">
        <v>27</v>
      </c>
      <c r="B24" s="16" t="s">
        <v>28</v>
      </c>
      <c r="C24" s="16">
        <f>SUM(D24:F24)</f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6" ht="30" customHeight="1" x14ac:dyDescent="0.25">
      <c r="A25" s="15" t="s">
        <v>29</v>
      </c>
      <c r="B25" s="16" t="s">
        <v>30</v>
      </c>
      <c r="C25" s="16">
        <f>SUM(D25:F25)</f>
        <v>22</v>
      </c>
      <c r="D25" s="16">
        <f t="shared" ref="D25:O25" si="2">SUM(D26:D47)</f>
        <v>22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3</v>
      </c>
      <c r="I25" s="16">
        <f t="shared" si="2"/>
        <v>19</v>
      </c>
      <c r="J25" s="16">
        <f t="shared" si="2"/>
        <v>0</v>
      </c>
      <c r="K25" s="16">
        <f t="shared" si="2"/>
        <v>560</v>
      </c>
      <c r="L25" s="16">
        <f t="shared" si="2"/>
        <v>402.5</v>
      </c>
      <c r="M25" s="16">
        <f t="shared" si="2"/>
        <v>112.5</v>
      </c>
      <c r="N25" s="16">
        <f t="shared" si="2"/>
        <v>102</v>
      </c>
      <c r="O25" s="16">
        <f t="shared" si="2"/>
        <v>104</v>
      </c>
    </row>
    <row r="26" spans="1:16" x14ac:dyDescent="0.25">
      <c r="A26" s="17"/>
      <c r="B26" s="36" t="s">
        <v>107</v>
      </c>
      <c r="C26" s="37">
        <v>1</v>
      </c>
      <c r="D26" s="37">
        <v>1</v>
      </c>
      <c r="E26" s="37">
        <v>0</v>
      </c>
      <c r="F26" s="37">
        <v>0</v>
      </c>
      <c r="G26" s="37">
        <v>0</v>
      </c>
      <c r="H26" s="37">
        <v>0</v>
      </c>
      <c r="I26" s="37">
        <v>1</v>
      </c>
      <c r="J26" s="37">
        <v>0</v>
      </c>
      <c r="K26" s="37">
        <v>8</v>
      </c>
      <c r="L26" s="37">
        <v>8</v>
      </c>
      <c r="M26" s="37">
        <v>0</v>
      </c>
      <c r="N26" s="37">
        <v>0</v>
      </c>
      <c r="O26" s="37">
        <v>0</v>
      </c>
    </row>
    <row r="27" spans="1:16" x14ac:dyDescent="0.25">
      <c r="A27" s="17"/>
      <c r="B27" s="36" t="s">
        <v>108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8">
        <v>0</v>
      </c>
      <c r="K27" s="37">
        <v>8</v>
      </c>
      <c r="L27" s="37">
        <v>8</v>
      </c>
      <c r="M27" s="37">
        <v>2</v>
      </c>
      <c r="N27" s="37">
        <v>2</v>
      </c>
      <c r="O27" s="37">
        <v>4</v>
      </c>
    </row>
    <row r="28" spans="1:16" x14ac:dyDescent="0.25">
      <c r="A28" s="17"/>
      <c r="B28" s="36" t="s">
        <v>109</v>
      </c>
      <c r="C28" s="37">
        <v>1</v>
      </c>
      <c r="D28" s="37">
        <v>1</v>
      </c>
      <c r="E28" s="37">
        <v>0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13</v>
      </c>
      <c r="L28" s="37">
        <v>13</v>
      </c>
      <c r="M28" s="37">
        <v>5</v>
      </c>
      <c r="N28" s="37">
        <v>5</v>
      </c>
      <c r="O28" s="37">
        <v>0</v>
      </c>
    </row>
    <row r="29" spans="1:16" x14ac:dyDescent="0.25">
      <c r="A29" s="17"/>
      <c r="B29" s="36" t="s">
        <v>110</v>
      </c>
      <c r="C29" s="37">
        <v>1</v>
      </c>
      <c r="D29" s="37">
        <v>1</v>
      </c>
      <c r="E29" s="37">
        <v>0</v>
      </c>
      <c r="F29" s="37">
        <v>0</v>
      </c>
      <c r="G29" s="37">
        <v>0</v>
      </c>
      <c r="H29" s="37">
        <v>0</v>
      </c>
      <c r="I29" s="37">
        <v>1</v>
      </c>
      <c r="J29" s="37">
        <v>0</v>
      </c>
      <c r="K29" s="37">
        <v>11</v>
      </c>
      <c r="L29" s="37">
        <v>11</v>
      </c>
      <c r="M29" s="37">
        <v>0</v>
      </c>
      <c r="N29" s="37">
        <v>0</v>
      </c>
      <c r="O29" s="37">
        <v>3</v>
      </c>
    </row>
    <row r="30" spans="1:16" x14ac:dyDescent="0.25">
      <c r="A30" s="17"/>
      <c r="B30" s="36" t="s">
        <v>111</v>
      </c>
      <c r="C30" s="37">
        <v>1</v>
      </c>
      <c r="D30" s="37">
        <v>1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9</v>
      </c>
      <c r="L30" s="37">
        <v>2.5</v>
      </c>
      <c r="M30" s="37">
        <v>0</v>
      </c>
      <c r="N30" s="37">
        <v>0</v>
      </c>
      <c r="O30" s="37">
        <v>0</v>
      </c>
    </row>
    <row r="31" spans="1:16" x14ac:dyDescent="0.25">
      <c r="A31" s="17"/>
      <c r="B31" s="36" t="s">
        <v>128</v>
      </c>
      <c r="C31" s="37">
        <v>1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1</v>
      </c>
      <c r="J31" s="37">
        <v>0</v>
      </c>
      <c r="K31" s="37">
        <v>6</v>
      </c>
      <c r="L31" s="37">
        <v>6</v>
      </c>
      <c r="M31" s="37">
        <v>5</v>
      </c>
      <c r="N31" s="37">
        <v>5</v>
      </c>
      <c r="O31" s="37">
        <v>0</v>
      </c>
      <c r="P31" s="12"/>
    </row>
    <row r="32" spans="1:16" x14ac:dyDescent="0.25">
      <c r="A32" s="17"/>
      <c r="B32" s="36" t="s">
        <v>112</v>
      </c>
      <c r="C32" s="37">
        <v>1</v>
      </c>
      <c r="D32" s="37">
        <v>1</v>
      </c>
      <c r="E32" s="37">
        <v>0</v>
      </c>
      <c r="F32" s="37">
        <v>0</v>
      </c>
      <c r="G32" s="37">
        <v>0</v>
      </c>
      <c r="H32" s="37">
        <v>0</v>
      </c>
      <c r="I32" s="37">
        <v>1</v>
      </c>
      <c r="J32" s="37">
        <v>0</v>
      </c>
      <c r="K32" s="37">
        <v>18</v>
      </c>
      <c r="L32" s="37">
        <v>17</v>
      </c>
      <c r="M32" s="37">
        <v>3</v>
      </c>
      <c r="N32" s="37">
        <v>3</v>
      </c>
      <c r="O32" s="37">
        <v>0</v>
      </c>
    </row>
    <row r="33" spans="1:15" ht="26.25" customHeight="1" x14ac:dyDescent="0.25">
      <c r="A33" s="17"/>
      <c r="B33" s="36" t="s">
        <v>122</v>
      </c>
      <c r="C33" s="37">
        <v>1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39.5</v>
      </c>
      <c r="L33" s="37">
        <v>27.5</v>
      </c>
      <c r="M33" s="37">
        <v>4.5</v>
      </c>
      <c r="N33" s="37">
        <v>4.5</v>
      </c>
      <c r="O33" s="37">
        <v>13</v>
      </c>
    </row>
    <row r="34" spans="1:15" ht="19.5" customHeight="1" x14ac:dyDescent="0.25">
      <c r="A34" s="17"/>
      <c r="B34" s="40" t="s">
        <v>129</v>
      </c>
      <c r="C34" s="37">
        <v>1</v>
      </c>
      <c r="D34" s="37">
        <v>1</v>
      </c>
      <c r="E34" s="37">
        <v>0</v>
      </c>
      <c r="F34" s="37">
        <v>0</v>
      </c>
      <c r="G34" s="37">
        <v>0</v>
      </c>
      <c r="H34" s="37">
        <v>0</v>
      </c>
      <c r="I34" s="37">
        <v>1</v>
      </c>
      <c r="J34" s="37">
        <v>0</v>
      </c>
      <c r="K34" s="37">
        <v>15</v>
      </c>
      <c r="L34" s="37">
        <v>15</v>
      </c>
      <c r="M34" s="37">
        <v>1</v>
      </c>
      <c r="N34" s="37">
        <v>1</v>
      </c>
      <c r="O34" s="37">
        <v>0</v>
      </c>
    </row>
    <row r="35" spans="1:15" x14ac:dyDescent="0.25">
      <c r="A35" s="17"/>
      <c r="B35" s="36" t="s">
        <v>113</v>
      </c>
      <c r="C35" s="37">
        <v>1</v>
      </c>
      <c r="D35" s="37">
        <v>1</v>
      </c>
      <c r="E35" s="37">
        <v>0</v>
      </c>
      <c r="F35" s="37">
        <v>0</v>
      </c>
      <c r="G35" s="37">
        <v>0</v>
      </c>
      <c r="H35" s="37">
        <v>0</v>
      </c>
      <c r="I35" s="37">
        <v>1</v>
      </c>
      <c r="J35" s="37">
        <v>0</v>
      </c>
      <c r="K35" s="37">
        <v>6</v>
      </c>
      <c r="L35" s="37">
        <v>6</v>
      </c>
      <c r="M35" s="37">
        <v>0</v>
      </c>
      <c r="N35" s="37">
        <v>0</v>
      </c>
      <c r="O35" s="37">
        <v>0</v>
      </c>
    </row>
    <row r="36" spans="1:15" ht="30" customHeight="1" x14ac:dyDescent="0.25">
      <c r="A36" s="17"/>
      <c r="B36" s="36" t="s">
        <v>121</v>
      </c>
      <c r="C36" s="37">
        <v>1</v>
      </c>
      <c r="D36" s="37">
        <v>1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22</v>
      </c>
      <c r="L36" s="37">
        <v>17</v>
      </c>
      <c r="M36" s="37">
        <v>0</v>
      </c>
      <c r="N36" s="37">
        <v>0</v>
      </c>
      <c r="O36" s="37">
        <v>8</v>
      </c>
    </row>
    <row r="37" spans="1:15" x14ac:dyDescent="0.25">
      <c r="A37" s="17"/>
      <c r="B37" s="36" t="s">
        <v>114</v>
      </c>
      <c r="C37" s="37">
        <v>1</v>
      </c>
      <c r="D37" s="37">
        <v>1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12</v>
      </c>
      <c r="L37" s="37">
        <v>10</v>
      </c>
      <c r="M37" s="37">
        <v>0.5</v>
      </c>
      <c r="N37" s="37">
        <v>0.5</v>
      </c>
      <c r="O37" s="37">
        <v>0</v>
      </c>
    </row>
    <row r="38" spans="1:15" s="30" customFormat="1" ht="26.25" x14ac:dyDescent="0.25">
      <c r="A38" s="31"/>
      <c r="B38" s="42" t="s">
        <v>131</v>
      </c>
      <c r="C38" s="33">
        <v>1</v>
      </c>
      <c r="D38" s="33">
        <v>1</v>
      </c>
      <c r="E38" s="33">
        <v>0</v>
      </c>
      <c r="F38" s="33">
        <v>0</v>
      </c>
      <c r="G38" s="33">
        <v>0</v>
      </c>
      <c r="H38" s="33">
        <v>0</v>
      </c>
      <c r="I38" s="33">
        <v>1</v>
      </c>
      <c r="J38" s="33">
        <v>0</v>
      </c>
      <c r="K38" s="33">
        <v>21</v>
      </c>
      <c r="L38" s="33">
        <v>9</v>
      </c>
      <c r="M38" s="33">
        <v>0</v>
      </c>
      <c r="N38" s="33">
        <v>0</v>
      </c>
      <c r="O38" s="33">
        <v>0</v>
      </c>
    </row>
    <row r="39" spans="1:15" x14ac:dyDescent="0.25">
      <c r="A39" s="17"/>
      <c r="B39" s="36" t="s">
        <v>115</v>
      </c>
      <c r="C39" s="37">
        <v>1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7.5</v>
      </c>
      <c r="L39" s="37">
        <v>7.5</v>
      </c>
      <c r="M39" s="37">
        <v>1.75</v>
      </c>
      <c r="N39" s="37">
        <v>1.75</v>
      </c>
      <c r="O39" s="37">
        <v>4</v>
      </c>
    </row>
    <row r="40" spans="1:15" x14ac:dyDescent="0.25">
      <c r="A40" s="17"/>
      <c r="B40" s="36" t="s">
        <v>116</v>
      </c>
      <c r="C40" s="37">
        <v>1</v>
      </c>
      <c r="D40" s="37">
        <v>1</v>
      </c>
      <c r="E40" s="37">
        <v>0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6</v>
      </c>
      <c r="L40" s="37">
        <v>6</v>
      </c>
      <c r="M40" s="37">
        <v>0</v>
      </c>
      <c r="N40" s="37">
        <v>0</v>
      </c>
      <c r="O40" s="37">
        <v>0</v>
      </c>
    </row>
    <row r="41" spans="1:15" x14ac:dyDescent="0.25">
      <c r="A41" s="17"/>
      <c r="B41" s="36" t="s">
        <v>117</v>
      </c>
      <c r="C41" s="37">
        <v>1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37">
        <v>10</v>
      </c>
      <c r="L41" s="37">
        <v>9</v>
      </c>
      <c r="M41" s="37">
        <v>0</v>
      </c>
      <c r="N41" s="37">
        <v>0</v>
      </c>
      <c r="O41" s="37">
        <v>0</v>
      </c>
    </row>
    <row r="42" spans="1:15" x14ac:dyDescent="0.25">
      <c r="A42" s="17"/>
      <c r="B42" s="36" t="s">
        <v>118</v>
      </c>
      <c r="C42" s="37">
        <v>1</v>
      </c>
      <c r="D42" s="37">
        <v>1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3</v>
      </c>
      <c r="L42" s="37">
        <v>2</v>
      </c>
      <c r="M42" s="37">
        <v>0</v>
      </c>
      <c r="N42" s="37">
        <v>0</v>
      </c>
      <c r="O42" s="37">
        <v>1</v>
      </c>
    </row>
    <row r="43" spans="1:15" ht="26.25" x14ac:dyDescent="0.25">
      <c r="A43" s="17"/>
      <c r="B43" s="36" t="s">
        <v>123</v>
      </c>
      <c r="C43" s="37">
        <v>1</v>
      </c>
      <c r="D43" s="37">
        <v>1</v>
      </c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33</v>
      </c>
      <c r="L43" s="37">
        <v>27</v>
      </c>
      <c r="M43" s="37">
        <v>1</v>
      </c>
      <c r="N43" s="37">
        <v>1</v>
      </c>
      <c r="O43" s="37">
        <v>14</v>
      </c>
    </row>
    <row r="44" spans="1:15" x14ac:dyDescent="0.25">
      <c r="A44" s="17"/>
      <c r="B44" s="36" t="s">
        <v>119</v>
      </c>
      <c r="C44" s="37">
        <v>1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1</v>
      </c>
      <c r="J44" s="37">
        <v>0</v>
      </c>
      <c r="K44" s="37">
        <v>10</v>
      </c>
      <c r="L44" s="37">
        <v>10</v>
      </c>
      <c r="M44" s="37">
        <v>5</v>
      </c>
      <c r="N44" s="37">
        <v>5</v>
      </c>
      <c r="O44" s="37">
        <v>2</v>
      </c>
    </row>
    <row r="45" spans="1:15" ht="26.25" x14ac:dyDescent="0.25">
      <c r="A45" s="17"/>
      <c r="B45" s="36" t="s">
        <v>124</v>
      </c>
      <c r="C45" s="37">
        <v>1</v>
      </c>
      <c r="D45" s="37">
        <v>1</v>
      </c>
      <c r="E45" s="37">
        <v>0</v>
      </c>
      <c r="F45" s="37">
        <v>0</v>
      </c>
      <c r="G45" s="37">
        <v>0</v>
      </c>
      <c r="H45" s="37">
        <v>1</v>
      </c>
      <c r="I45" s="37">
        <v>0</v>
      </c>
      <c r="J45" s="37">
        <v>0</v>
      </c>
      <c r="K45" s="37">
        <v>47</v>
      </c>
      <c r="L45" s="37">
        <v>38</v>
      </c>
      <c r="M45" s="37">
        <v>6</v>
      </c>
      <c r="N45" s="37">
        <v>6</v>
      </c>
      <c r="O45" s="37">
        <v>20</v>
      </c>
    </row>
    <row r="46" spans="1:15" x14ac:dyDescent="0.25">
      <c r="A46" s="17"/>
      <c r="B46" s="36" t="s">
        <v>120</v>
      </c>
      <c r="C46" s="37">
        <v>1</v>
      </c>
      <c r="D46" s="37">
        <v>1</v>
      </c>
      <c r="E46" s="37">
        <v>0</v>
      </c>
      <c r="F46" s="37">
        <v>0</v>
      </c>
      <c r="G46" s="37">
        <v>0</v>
      </c>
      <c r="H46" s="37">
        <v>1</v>
      </c>
      <c r="I46" s="37">
        <v>0</v>
      </c>
      <c r="J46" s="37">
        <v>0</v>
      </c>
      <c r="K46" s="37">
        <v>139</v>
      </c>
      <c r="L46" s="37">
        <v>45</v>
      </c>
      <c r="M46" s="37">
        <v>23</v>
      </c>
      <c r="N46" s="37">
        <v>12.5</v>
      </c>
      <c r="O46" s="37">
        <v>22</v>
      </c>
    </row>
    <row r="47" spans="1:15" x14ac:dyDescent="0.25">
      <c r="A47" s="17"/>
      <c r="B47" s="36" t="s">
        <v>135</v>
      </c>
      <c r="C47" s="37">
        <v>1</v>
      </c>
      <c r="D47" s="37">
        <v>1</v>
      </c>
      <c r="E47" s="37">
        <v>0</v>
      </c>
      <c r="F47" s="37">
        <v>0</v>
      </c>
      <c r="G47" s="37">
        <v>0</v>
      </c>
      <c r="H47" s="37">
        <v>1</v>
      </c>
      <c r="I47" s="37">
        <v>0</v>
      </c>
      <c r="J47" s="37">
        <v>0</v>
      </c>
      <c r="K47" s="37">
        <v>116</v>
      </c>
      <c r="L47" s="37">
        <v>108</v>
      </c>
      <c r="M47" s="37">
        <v>54.75</v>
      </c>
      <c r="N47" s="37">
        <v>54.75</v>
      </c>
      <c r="O47" s="37">
        <v>13</v>
      </c>
    </row>
    <row r="48" spans="1:15" ht="30" customHeight="1" x14ac:dyDescent="0.25">
      <c r="A48" s="15" t="s">
        <v>31</v>
      </c>
      <c r="B48" s="16" t="s">
        <v>32</v>
      </c>
      <c r="C48" s="16">
        <f>SUM(D48:F48)</f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30.75" customHeight="1" x14ac:dyDescent="0.25">
      <c r="A49" s="15" t="s">
        <v>33</v>
      </c>
      <c r="B49" s="16" t="s">
        <v>34</v>
      </c>
      <c r="C49" s="16">
        <f>SUM(D49:F49)</f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5">
      <c r="A50" s="15" t="s">
        <v>35</v>
      </c>
      <c r="B50" s="16" t="s">
        <v>36</v>
      </c>
      <c r="C50" s="16">
        <f t="shared" ref="C50:O50" si="3">SUM(C8+C9+C10+C11+C19+C20+C21+C24+C25+C48+C49)</f>
        <v>32</v>
      </c>
      <c r="D50" s="16">
        <f t="shared" si="3"/>
        <v>32</v>
      </c>
      <c r="E50" s="16">
        <f t="shared" si="3"/>
        <v>0</v>
      </c>
      <c r="F50" s="16">
        <f t="shared" si="3"/>
        <v>0</v>
      </c>
      <c r="G50" s="16">
        <f t="shared" si="3"/>
        <v>3</v>
      </c>
      <c r="H50" s="16">
        <f t="shared" si="3"/>
        <v>7</v>
      </c>
      <c r="I50" s="16">
        <f t="shared" si="3"/>
        <v>22</v>
      </c>
      <c r="J50" s="16">
        <f t="shared" si="3"/>
        <v>0</v>
      </c>
      <c r="K50" s="16">
        <f t="shared" si="3"/>
        <v>1496.35</v>
      </c>
      <c r="L50" s="16">
        <f t="shared" si="3"/>
        <v>989.75</v>
      </c>
      <c r="M50" s="16">
        <f t="shared" si="3"/>
        <v>216</v>
      </c>
      <c r="N50" s="16">
        <f t="shared" si="3"/>
        <v>174.39999999999998</v>
      </c>
      <c r="O50" s="16">
        <f t="shared" si="3"/>
        <v>282</v>
      </c>
    </row>
    <row r="51" spans="1:15" ht="21.75" customHeight="1" x14ac:dyDescent="0.25">
      <c r="A51" s="49" t="s">
        <v>126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</sheetData>
  <mergeCells count="9">
    <mergeCell ref="A51:O51"/>
    <mergeCell ref="A4:O4"/>
    <mergeCell ref="D5:F5"/>
    <mergeCell ref="G5:I5"/>
    <mergeCell ref="A2:O2"/>
    <mergeCell ref="M5:N5"/>
    <mergeCell ref="A5:A6"/>
    <mergeCell ref="B5:B6"/>
    <mergeCell ref="K5:L5"/>
  </mergeCells>
  <pageMargins left="0.19685039370078741" right="0.19685039370078741" top="0.19685039370078741" bottom="0.19685039370078741" header="0.19685039370078741" footer="0.19685039370078741"/>
  <pageSetup paperSize="9"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Normal="10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I33" sqref="I33"/>
    </sheetView>
  </sheetViews>
  <sheetFormatPr defaultRowHeight="15" x14ac:dyDescent="0.25"/>
  <cols>
    <col min="1" max="1" width="3.7109375" customWidth="1"/>
    <col min="2" max="2" width="50.7109375" customWidth="1"/>
    <col min="3" max="4" width="9.7109375" customWidth="1"/>
    <col min="6" max="6" width="9.7109375" customWidth="1"/>
    <col min="8" max="8" width="9.7109375" customWidth="1"/>
    <col min="9" max="9" width="10.7109375" customWidth="1"/>
    <col min="11" max="11" width="11.28515625" customWidth="1"/>
    <col min="12" max="12" width="13.7109375" customWidth="1"/>
    <col min="13" max="13" width="10.140625" customWidth="1"/>
    <col min="16" max="16" width="13.7109375" customWidth="1"/>
  </cols>
  <sheetData>
    <row r="1" spans="1:16" ht="15.75" x14ac:dyDescent="0.25">
      <c r="A1" s="3"/>
    </row>
    <row r="2" spans="1:16" s="6" customFormat="1" ht="15.75" x14ac:dyDescent="0.25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6" customFormat="1" ht="24" customHeight="1" x14ac:dyDescent="0.25">
      <c r="A3" s="55" t="s">
        <v>2</v>
      </c>
      <c r="B3" s="53" t="s">
        <v>38</v>
      </c>
      <c r="C3" s="51" t="s">
        <v>42</v>
      </c>
      <c r="D3" s="51"/>
      <c r="E3" s="51" t="s">
        <v>55</v>
      </c>
      <c r="F3" s="51"/>
      <c r="G3" s="51" t="s">
        <v>43</v>
      </c>
      <c r="H3" s="51"/>
      <c r="I3" s="51"/>
      <c r="J3" s="51" t="s">
        <v>44</v>
      </c>
      <c r="K3" s="51"/>
      <c r="L3" s="51"/>
      <c r="M3" s="51"/>
      <c r="N3" s="51"/>
      <c r="O3" s="51"/>
      <c r="P3" s="51"/>
    </row>
    <row r="4" spans="1:16" s="6" customFormat="1" x14ac:dyDescent="0.25">
      <c r="A4" s="55"/>
      <c r="B4" s="5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6" customFormat="1" ht="66" customHeight="1" x14ac:dyDescent="0.25">
      <c r="A5" s="55"/>
      <c r="B5" s="53"/>
      <c r="C5" s="13" t="s">
        <v>45</v>
      </c>
      <c r="D5" s="13" t="s">
        <v>46</v>
      </c>
      <c r="E5" s="13" t="s">
        <v>45</v>
      </c>
      <c r="F5" s="13" t="s">
        <v>46</v>
      </c>
      <c r="G5" s="13" t="s">
        <v>45</v>
      </c>
      <c r="H5" s="13" t="s">
        <v>46</v>
      </c>
      <c r="I5" s="13" t="s">
        <v>47</v>
      </c>
      <c r="J5" s="13" t="s">
        <v>48</v>
      </c>
      <c r="K5" s="13" t="s">
        <v>49</v>
      </c>
      <c r="L5" s="13" t="s">
        <v>50</v>
      </c>
      <c r="M5" s="13" t="s">
        <v>51</v>
      </c>
      <c r="N5" s="13" t="s">
        <v>52</v>
      </c>
      <c r="O5" s="13" t="s">
        <v>53</v>
      </c>
      <c r="P5" s="13" t="s">
        <v>54</v>
      </c>
    </row>
    <row r="6" spans="1:16" s="6" customFormat="1" x14ac:dyDescent="0.25">
      <c r="A6" s="14">
        <v>16</v>
      </c>
      <c r="B6" s="14">
        <v>17</v>
      </c>
      <c r="C6" s="14">
        <v>18</v>
      </c>
      <c r="D6" s="14">
        <v>19</v>
      </c>
      <c r="E6" s="14">
        <v>20</v>
      </c>
      <c r="F6" s="14">
        <v>21</v>
      </c>
      <c r="G6" s="14">
        <v>22</v>
      </c>
      <c r="H6" s="14">
        <v>23</v>
      </c>
      <c r="I6" s="14">
        <v>24</v>
      </c>
      <c r="J6" s="14">
        <v>25</v>
      </c>
      <c r="K6" s="14">
        <v>26</v>
      </c>
      <c r="L6" s="14">
        <v>27</v>
      </c>
      <c r="M6" s="14">
        <v>28</v>
      </c>
      <c r="N6" s="14">
        <v>29</v>
      </c>
      <c r="O6" s="14">
        <v>30</v>
      </c>
      <c r="P6" s="14">
        <v>31</v>
      </c>
    </row>
    <row r="7" spans="1:16" s="1" customFormat="1" ht="30" customHeight="1" x14ac:dyDescent="0.25">
      <c r="A7" s="15" t="s">
        <v>15</v>
      </c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1" customFormat="1" ht="30" customHeight="1" x14ac:dyDescent="0.25">
      <c r="A8" s="15" t="s">
        <v>16</v>
      </c>
      <c r="B8" s="16" t="s">
        <v>125</v>
      </c>
      <c r="C8" s="16">
        <v>2</v>
      </c>
      <c r="D8" s="16">
        <v>0</v>
      </c>
      <c r="E8" s="16">
        <v>28</v>
      </c>
      <c r="F8" s="16">
        <v>0</v>
      </c>
      <c r="G8" s="16">
        <v>100</v>
      </c>
      <c r="H8" s="16">
        <v>0</v>
      </c>
      <c r="I8" s="16">
        <v>14258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32">
        <v>0</v>
      </c>
      <c r="P8" s="32">
        <v>1</v>
      </c>
    </row>
    <row r="9" spans="1:16" s="1" customFormat="1" ht="30" customHeight="1" x14ac:dyDescent="0.25">
      <c r="A9" s="15" t="s">
        <v>17</v>
      </c>
      <c r="B9" s="16" t="s">
        <v>18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" customFormat="1" ht="30" customHeight="1" x14ac:dyDescent="0.25">
      <c r="A10" s="15" t="s">
        <v>19</v>
      </c>
      <c r="B10" s="16" t="s">
        <v>20</v>
      </c>
      <c r="C10" s="16">
        <f t="shared" ref="C10:P10" si="0">SUM(C11:C17)</f>
        <v>9</v>
      </c>
      <c r="D10" s="16">
        <f t="shared" si="0"/>
        <v>2</v>
      </c>
      <c r="E10" s="16">
        <f t="shared" si="0"/>
        <v>230</v>
      </c>
      <c r="F10" s="16">
        <f t="shared" si="0"/>
        <v>30</v>
      </c>
      <c r="G10" s="16">
        <f t="shared" si="0"/>
        <v>905</v>
      </c>
      <c r="H10" s="16">
        <f t="shared" si="0"/>
        <v>245</v>
      </c>
      <c r="I10" s="16">
        <f t="shared" si="0"/>
        <v>7359</v>
      </c>
      <c r="J10" s="16">
        <f t="shared" si="0"/>
        <v>0</v>
      </c>
      <c r="K10" s="16">
        <f t="shared" si="0"/>
        <v>1</v>
      </c>
      <c r="L10" s="16">
        <f t="shared" si="0"/>
        <v>8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1</v>
      </c>
    </row>
    <row r="11" spans="1:16" s="1" customFormat="1" x14ac:dyDescent="0.25">
      <c r="A11" s="17"/>
      <c r="B11" s="44" t="s">
        <v>100</v>
      </c>
      <c r="C11" s="37">
        <v>1</v>
      </c>
      <c r="D11" s="37">
        <v>0</v>
      </c>
      <c r="E11" s="37">
        <v>20</v>
      </c>
      <c r="F11" s="37">
        <v>0</v>
      </c>
      <c r="G11" s="37">
        <v>138</v>
      </c>
      <c r="H11" s="37">
        <v>0</v>
      </c>
      <c r="I11" s="37">
        <v>176</v>
      </c>
      <c r="J11" s="37">
        <v>0</v>
      </c>
      <c r="K11" s="37">
        <v>0</v>
      </c>
      <c r="L11" s="37">
        <v>1</v>
      </c>
      <c r="M11" s="37">
        <v>0</v>
      </c>
      <c r="N11" s="37">
        <v>0</v>
      </c>
      <c r="O11" s="37">
        <v>0</v>
      </c>
      <c r="P11" s="37">
        <v>0</v>
      </c>
    </row>
    <row r="12" spans="1:16" s="1" customFormat="1" x14ac:dyDescent="0.25">
      <c r="A12" s="17"/>
      <c r="B12" s="44" t="s">
        <v>101</v>
      </c>
      <c r="C12" s="37">
        <v>1</v>
      </c>
      <c r="D12" s="37">
        <v>0</v>
      </c>
      <c r="E12" s="37">
        <v>36</v>
      </c>
      <c r="F12" s="37">
        <v>0</v>
      </c>
      <c r="G12" s="37">
        <v>135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37">
        <v>0</v>
      </c>
      <c r="O12" s="37">
        <v>0</v>
      </c>
      <c r="P12" s="37">
        <v>0</v>
      </c>
    </row>
    <row r="13" spans="1:16" s="1" customFormat="1" x14ac:dyDescent="0.25">
      <c r="A13" s="17"/>
      <c r="B13" s="44" t="s">
        <v>102</v>
      </c>
      <c r="C13" s="37">
        <v>1</v>
      </c>
      <c r="D13" s="37">
        <v>0</v>
      </c>
      <c r="E13" s="37">
        <v>20</v>
      </c>
      <c r="F13" s="37">
        <v>0</v>
      </c>
      <c r="G13" s="37">
        <v>40</v>
      </c>
      <c r="H13" s="37">
        <v>0</v>
      </c>
      <c r="I13" s="37">
        <v>666</v>
      </c>
      <c r="J13" s="37">
        <v>0</v>
      </c>
      <c r="K13" s="37">
        <v>0</v>
      </c>
      <c r="L13" s="37">
        <v>1</v>
      </c>
      <c r="M13" s="37">
        <v>0</v>
      </c>
      <c r="N13" s="37">
        <v>0</v>
      </c>
      <c r="O13" s="37">
        <v>0</v>
      </c>
      <c r="P13" s="37">
        <v>0</v>
      </c>
    </row>
    <row r="14" spans="1:16" s="1" customFormat="1" x14ac:dyDescent="0.25">
      <c r="A14" s="17"/>
      <c r="B14" s="44" t="s">
        <v>103</v>
      </c>
      <c r="C14" s="37">
        <v>1</v>
      </c>
      <c r="D14" s="37">
        <v>0</v>
      </c>
      <c r="E14" s="37">
        <v>32</v>
      </c>
      <c r="F14" s="37">
        <v>0</v>
      </c>
      <c r="G14" s="37">
        <v>110</v>
      </c>
      <c r="H14" s="37">
        <v>0</v>
      </c>
      <c r="I14" s="37">
        <v>1128</v>
      </c>
      <c r="J14" s="37">
        <v>0</v>
      </c>
      <c r="K14" s="37">
        <v>0</v>
      </c>
      <c r="L14" s="37">
        <v>1</v>
      </c>
      <c r="M14" s="37">
        <v>0</v>
      </c>
      <c r="N14" s="37">
        <v>0</v>
      </c>
      <c r="O14" s="37">
        <v>0</v>
      </c>
      <c r="P14" s="37">
        <v>0</v>
      </c>
    </row>
    <row r="15" spans="1:16" s="1" customFormat="1" x14ac:dyDescent="0.25">
      <c r="A15" s="17"/>
      <c r="B15" s="44" t="s">
        <v>104</v>
      </c>
      <c r="C15" s="37">
        <v>2</v>
      </c>
      <c r="D15" s="37">
        <v>1</v>
      </c>
      <c r="E15" s="37">
        <v>40</v>
      </c>
      <c r="F15" s="37">
        <v>20</v>
      </c>
      <c r="G15" s="37">
        <v>247</v>
      </c>
      <c r="H15" s="37">
        <v>230</v>
      </c>
      <c r="I15" s="37">
        <v>4383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1</v>
      </c>
    </row>
    <row r="16" spans="1:16" s="1" customFormat="1" x14ac:dyDescent="0.25">
      <c r="A16" s="17"/>
      <c r="B16" s="44" t="s">
        <v>105</v>
      </c>
      <c r="C16" s="37">
        <v>1</v>
      </c>
      <c r="D16" s="37">
        <v>0</v>
      </c>
      <c r="E16" s="37">
        <v>20</v>
      </c>
      <c r="F16" s="37">
        <v>0</v>
      </c>
      <c r="G16" s="37">
        <v>84</v>
      </c>
      <c r="H16" s="37">
        <v>0</v>
      </c>
      <c r="I16" s="37">
        <v>1006</v>
      </c>
      <c r="J16" s="37">
        <v>0</v>
      </c>
      <c r="K16" s="37">
        <v>1</v>
      </c>
      <c r="L16" s="37">
        <v>2</v>
      </c>
      <c r="M16" s="37">
        <v>0</v>
      </c>
      <c r="N16" s="37">
        <v>0</v>
      </c>
      <c r="O16" s="37">
        <v>0</v>
      </c>
      <c r="P16" s="37">
        <v>0</v>
      </c>
    </row>
    <row r="17" spans="1:16" s="1" customFormat="1" x14ac:dyDescent="0.25">
      <c r="A17" s="17"/>
      <c r="B17" s="44" t="s">
        <v>106</v>
      </c>
      <c r="C17" s="37">
        <v>2</v>
      </c>
      <c r="D17" s="37">
        <v>1</v>
      </c>
      <c r="E17" s="37">
        <v>62</v>
      </c>
      <c r="F17" s="37">
        <v>10</v>
      </c>
      <c r="G17" s="37">
        <v>151</v>
      </c>
      <c r="H17" s="37">
        <v>15</v>
      </c>
      <c r="I17" s="37">
        <v>0</v>
      </c>
      <c r="J17" s="37">
        <v>0</v>
      </c>
      <c r="K17" s="37">
        <v>0</v>
      </c>
      <c r="L17" s="37">
        <v>1</v>
      </c>
      <c r="M17" s="37">
        <v>0</v>
      </c>
      <c r="N17" s="37">
        <v>0</v>
      </c>
      <c r="O17" s="37">
        <v>0</v>
      </c>
      <c r="P17" s="37">
        <v>0</v>
      </c>
    </row>
    <row r="18" spans="1:16" s="1" customFormat="1" ht="30" customHeight="1" x14ac:dyDescent="0.25">
      <c r="A18" s="15" t="s">
        <v>21</v>
      </c>
      <c r="B18" s="16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s="1" customFormat="1" ht="30" customHeight="1" x14ac:dyDescent="0.25">
      <c r="A19" s="15" t="s">
        <v>23</v>
      </c>
      <c r="B19" s="16" t="s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s="1" customFormat="1" ht="30" customHeight="1" x14ac:dyDescent="0.25">
      <c r="A20" s="15" t="s">
        <v>25</v>
      </c>
      <c r="B20" s="16" t="s">
        <v>26</v>
      </c>
      <c r="C20" s="16">
        <f>SUM(C21:C22)</f>
        <v>2</v>
      </c>
      <c r="D20" s="16">
        <f t="shared" ref="D20:P20" si="1">SUM(D21:D22)</f>
        <v>2</v>
      </c>
      <c r="E20" s="16">
        <f t="shared" si="1"/>
        <v>124</v>
      </c>
      <c r="F20" s="16">
        <f t="shared" si="1"/>
        <v>85</v>
      </c>
      <c r="G20" s="16">
        <f t="shared" si="1"/>
        <v>1505</v>
      </c>
      <c r="H20" s="16">
        <f t="shared" si="1"/>
        <v>869</v>
      </c>
      <c r="I20" s="16">
        <f t="shared" si="1"/>
        <v>202</v>
      </c>
      <c r="J20" s="16">
        <f t="shared" si="1"/>
        <v>0</v>
      </c>
      <c r="K20" s="16">
        <f t="shared" si="1"/>
        <v>5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</row>
    <row r="21" spans="1:16" s="25" customFormat="1" ht="30" customHeight="1" x14ac:dyDescent="0.25">
      <c r="A21" s="17"/>
      <c r="B21" s="45" t="s">
        <v>98</v>
      </c>
      <c r="C21" s="37">
        <v>1</v>
      </c>
      <c r="D21" s="37">
        <v>1</v>
      </c>
      <c r="E21" s="37">
        <v>24</v>
      </c>
      <c r="F21" s="37">
        <v>30</v>
      </c>
      <c r="G21" s="37">
        <v>403</v>
      </c>
      <c r="H21" s="37">
        <v>366</v>
      </c>
      <c r="I21" s="37">
        <v>100</v>
      </c>
      <c r="J21" s="37">
        <v>0</v>
      </c>
      <c r="K21" s="37">
        <v>3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s="1" customFormat="1" ht="30.75" customHeight="1" x14ac:dyDescent="0.25">
      <c r="A22" s="17"/>
      <c r="B22" s="45" t="s">
        <v>99</v>
      </c>
      <c r="C22" s="37">
        <v>1</v>
      </c>
      <c r="D22" s="37">
        <v>1</v>
      </c>
      <c r="E22" s="37">
        <v>100</v>
      </c>
      <c r="F22" s="37">
        <v>55</v>
      </c>
      <c r="G22" s="37">
        <v>1102</v>
      </c>
      <c r="H22" s="37">
        <v>503</v>
      </c>
      <c r="I22" s="37">
        <v>102</v>
      </c>
      <c r="J22" s="37">
        <v>0</v>
      </c>
      <c r="K22" s="37">
        <v>2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1" customFormat="1" ht="30" customHeight="1" x14ac:dyDescent="0.25">
      <c r="A23" s="15" t="s">
        <v>27</v>
      </c>
      <c r="B23" s="16" t="s">
        <v>28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s="7" customFormat="1" ht="30" customHeight="1" x14ac:dyDescent="0.25">
      <c r="A24" s="15" t="s">
        <v>29</v>
      </c>
      <c r="B24" s="16" t="s">
        <v>30</v>
      </c>
      <c r="C24" s="32">
        <f t="shared" ref="C24:P24" si="2">SUM(C25:C46)</f>
        <v>5</v>
      </c>
      <c r="D24" s="32">
        <f t="shared" si="2"/>
        <v>2</v>
      </c>
      <c r="E24" s="32">
        <f t="shared" si="2"/>
        <v>81</v>
      </c>
      <c r="F24" s="32">
        <f t="shared" si="2"/>
        <v>10</v>
      </c>
      <c r="G24" s="32">
        <f t="shared" si="2"/>
        <v>458</v>
      </c>
      <c r="H24" s="32">
        <f t="shared" si="2"/>
        <v>441</v>
      </c>
      <c r="I24" s="32">
        <f t="shared" si="2"/>
        <v>17174</v>
      </c>
      <c r="J24" s="32">
        <f t="shared" si="2"/>
        <v>0</v>
      </c>
      <c r="K24" s="32">
        <f t="shared" si="2"/>
        <v>5</v>
      </c>
      <c r="L24" s="32">
        <f t="shared" si="2"/>
        <v>30</v>
      </c>
      <c r="M24" s="32">
        <f t="shared" si="2"/>
        <v>0</v>
      </c>
      <c r="N24" s="32">
        <f t="shared" si="2"/>
        <v>0</v>
      </c>
      <c r="O24" s="32">
        <f t="shared" si="2"/>
        <v>0</v>
      </c>
      <c r="P24" s="32">
        <f t="shared" si="2"/>
        <v>0</v>
      </c>
    </row>
    <row r="25" spans="1:16" s="7" customFormat="1" ht="15" customHeight="1" x14ac:dyDescent="0.25">
      <c r="A25" s="17"/>
      <c r="B25" s="46" t="s">
        <v>107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217</v>
      </c>
      <c r="J25" s="33">
        <v>0</v>
      </c>
      <c r="K25" s="33">
        <v>0</v>
      </c>
      <c r="L25" s="33">
        <v>1</v>
      </c>
      <c r="M25" s="33">
        <v>0</v>
      </c>
      <c r="N25" s="33">
        <v>0</v>
      </c>
      <c r="O25" s="33">
        <v>0</v>
      </c>
      <c r="P25" s="33">
        <v>0</v>
      </c>
    </row>
    <row r="26" spans="1:16" s="7" customFormat="1" ht="15" customHeight="1" x14ac:dyDescent="0.25">
      <c r="A26" s="17"/>
      <c r="B26" s="46" t="s">
        <v>108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901</v>
      </c>
      <c r="J26" s="33">
        <v>0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</row>
    <row r="27" spans="1:16" s="7" customFormat="1" ht="15" customHeight="1" x14ac:dyDescent="0.25">
      <c r="A27" s="17"/>
      <c r="B27" s="46" t="s">
        <v>109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1315</v>
      </c>
      <c r="J27" s="33">
        <v>0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3">
        <v>0</v>
      </c>
    </row>
    <row r="28" spans="1:16" s="7" customFormat="1" ht="15" customHeight="1" x14ac:dyDescent="0.25">
      <c r="A28" s="17"/>
      <c r="B28" s="46" t="s">
        <v>110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195</v>
      </c>
      <c r="J28" s="33">
        <v>0</v>
      </c>
      <c r="K28" s="33">
        <v>0</v>
      </c>
      <c r="L28" s="33">
        <v>1</v>
      </c>
      <c r="M28" s="33">
        <v>0</v>
      </c>
      <c r="N28" s="33">
        <v>0</v>
      </c>
      <c r="O28" s="33">
        <v>0</v>
      </c>
      <c r="P28" s="33">
        <v>0</v>
      </c>
    </row>
    <row r="29" spans="1:16" s="7" customFormat="1" ht="15" customHeight="1" x14ac:dyDescent="0.25">
      <c r="A29" s="17"/>
      <c r="B29" s="46" t="s">
        <v>111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184</v>
      </c>
      <c r="J29" s="33">
        <v>0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</row>
    <row r="30" spans="1:16" s="7" customFormat="1" ht="20.25" customHeight="1" x14ac:dyDescent="0.25">
      <c r="A30" s="17"/>
      <c r="B30" s="46" t="s">
        <v>128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360</v>
      </c>
      <c r="J30" s="33">
        <v>0</v>
      </c>
      <c r="K30" s="33">
        <v>0</v>
      </c>
      <c r="L30" s="33">
        <v>1</v>
      </c>
      <c r="M30" s="33">
        <v>0</v>
      </c>
      <c r="N30" s="33">
        <v>0</v>
      </c>
      <c r="O30" s="33">
        <v>0</v>
      </c>
      <c r="P30" s="33">
        <v>0</v>
      </c>
    </row>
    <row r="31" spans="1:16" s="7" customFormat="1" ht="15" customHeight="1" x14ac:dyDescent="0.25">
      <c r="A31" s="17"/>
      <c r="B31" s="46" t="s">
        <v>112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2343</v>
      </c>
      <c r="J31" s="33">
        <v>0</v>
      </c>
      <c r="K31" s="33">
        <v>0</v>
      </c>
      <c r="L31" s="33">
        <v>1</v>
      </c>
      <c r="M31" s="33">
        <v>0</v>
      </c>
      <c r="N31" s="33">
        <v>0</v>
      </c>
      <c r="O31" s="33">
        <v>0</v>
      </c>
      <c r="P31" s="33">
        <v>0</v>
      </c>
    </row>
    <row r="32" spans="1:16" s="7" customFormat="1" ht="30" customHeight="1" x14ac:dyDescent="0.25">
      <c r="A32" s="17"/>
      <c r="B32" s="46" t="s">
        <v>122</v>
      </c>
      <c r="C32" s="33">
        <v>1</v>
      </c>
      <c r="D32" s="33">
        <v>0</v>
      </c>
      <c r="E32" s="33">
        <v>15</v>
      </c>
      <c r="F32" s="33">
        <v>0</v>
      </c>
      <c r="G32" s="33">
        <v>102</v>
      </c>
      <c r="H32" s="33">
        <v>0</v>
      </c>
      <c r="I32" s="33">
        <v>402</v>
      </c>
      <c r="J32" s="33">
        <v>0</v>
      </c>
      <c r="K32" s="33">
        <v>0</v>
      </c>
      <c r="L32" s="33">
        <v>2</v>
      </c>
      <c r="M32" s="33">
        <v>0</v>
      </c>
      <c r="N32" s="33">
        <v>0</v>
      </c>
      <c r="O32" s="33">
        <v>0</v>
      </c>
      <c r="P32" s="33">
        <v>0</v>
      </c>
    </row>
    <row r="33" spans="1:16" s="7" customFormat="1" ht="30" customHeight="1" x14ac:dyDescent="0.25">
      <c r="A33" s="17"/>
      <c r="B33" s="44" t="s">
        <v>129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359</v>
      </c>
      <c r="J33" s="33">
        <v>0</v>
      </c>
      <c r="K33" s="33">
        <v>0</v>
      </c>
      <c r="L33" s="33">
        <v>1</v>
      </c>
      <c r="M33" s="33">
        <v>0</v>
      </c>
      <c r="N33" s="33">
        <v>0</v>
      </c>
      <c r="O33" s="33">
        <v>0</v>
      </c>
      <c r="P33" s="33">
        <v>0</v>
      </c>
    </row>
    <row r="34" spans="1:16" s="7" customFormat="1" ht="15" customHeight="1" x14ac:dyDescent="0.25">
      <c r="A34" s="17"/>
      <c r="B34" s="46" t="s">
        <v>113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1077</v>
      </c>
      <c r="J34" s="33">
        <v>0</v>
      </c>
      <c r="K34" s="33">
        <v>0</v>
      </c>
      <c r="L34" s="33">
        <v>1</v>
      </c>
      <c r="M34" s="33">
        <v>0</v>
      </c>
      <c r="N34" s="33">
        <v>0</v>
      </c>
      <c r="O34" s="33">
        <v>0</v>
      </c>
      <c r="P34" s="33">
        <v>0</v>
      </c>
    </row>
    <row r="35" spans="1:16" s="7" customFormat="1" ht="30" customHeight="1" x14ac:dyDescent="0.25">
      <c r="A35" s="17"/>
      <c r="B35" s="46" t="s">
        <v>121</v>
      </c>
      <c r="C35" s="33">
        <v>1</v>
      </c>
      <c r="D35" s="33">
        <v>0</v>
      </c>
      <c r="E35" s="33">
        <v>10</v>
      </c>
      <c r="F35" s="33">
        <v>0</v>
      </c>
      <c r="G35" s="33">
        <v>71</v>
      </c>
      <c r="H35" s="33">
        <v>0</v>
      </c>
      <c r="I35" s="33">
        <v>1285</v>
      </c>
      <c r="J35" s="33">
        <v>0</v>
      </c>
      <c r="K35" s="33">
        <v>0</v>
      </c>
      <c r="L35" s="33">
        <v>2</v>
      </c>
      <c r="M35" s="33">
        <v>0</v>
      </c>
      <c r="N35" s="33">
        <v>0</v>
      </c>
      <c r="O35" s="33">
        <v>0</v>
      </c>
      <c r="P35" s="33">
        <v>0</v>
      </c>
    </row>
    <row r="36" spans="1:16" s="7" customFormat="1" ht="15" customHeight="1" x14ac:dyDescent="0.25">
      <c r="A36" s="17"/>
      <c r="B36" s="46" t="s">
        <v>114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247</v>
      </c>
      <c r="J36" s="33">
        <v>0</v>
      </c>
      <c r="K36" s="33">
        <v>0</v>
      </c>
      <c r="L36" s="33">
        <v>1</v>
      </c>
      <c r="M36" s="33">
        <v>0</v>
      </c>
      <c r="N36" s="33">
        <v>0</v>
      </c>
      <c r="O36" s="33">
        <v>0</v>
      </c>
      <c r="P36" s="33">
        <v>0</v>
      </c>
    </row>
    <row r="37" spans="1:16" s="7" customFormat="1" ht="27" customHeight="1" x14ac:dyDescent="0.25">
      <c r="A37" s="17"/>
      <c r="B37" s="47" t="s">
        <v>138</v>
      </c>
      <c r="C37" s="33">
        <v>1</v>
      </c>
      <c r="D37" s="33">
        <v>0</v>
      </c>
      <c r="E37" s="33">
        <v>20</v>
      </c>
      <c r="F37" s="33">
        <v>0</v>
      </c>
      <c r="G37" s="33">
        <v>89</v>
      </c>
      <c r="H37" s="33">
        <v>0</v>
      </c>
      <c r="I37" s="33">
        <v>0</v>
      </c>
      <c r="J37" s="33">
        <v>0</v>
      </c>
      <c r="K37" s="33">
        <v>0</v>
      </c>
      <c r="L37" s="33">
        <v>2</v>
      </c>
      <c r="M37" s="33">
        <v>0</v>
      </c>
      <c r="N37" s="33">
        <v>0</v>
      </c>
      <c r="O37" s="33">
        <v>0</v>
      </c>
      <c r="P37" s="33">
        <v>0</v>
      </c>
    </row>
    <row r="38" spans="1:16" s="7" customFormat="1" ht="15" customHeight="1" x14ac:dyDescent="0.25">
      <c r="A38" s="17"/>
      <c r="B38" s="46" t="s">
        <v>115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304</v>
      </c>
      <c r="J38" s="33">
        <v>0</v>
      </c>
      <c r="K38" s="33">
        <v>0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</row>
    <row r="39" spans="1:16" s="7" customFormat="1" ht="15" customHeight="1" x14ac:dyDescent="0.25">
      <c r="A39" s="17"/>
      <c r="B39" s="46" t="s">
        <v>116</v>
      </c>
      <c r="C39" s="33">
        <v>0</v>
      </c>
      <c r="D39" s="33">
        <v>1</v>
      </c>
      <c r="E39" s="33">
        <v>0</v>
      </c>
      <c r="F39" s="33">
        <v>10</v>
      </c>
      <c r="G39" s="33">
        <v>0</v>
      </c>
      <c r="H39" s="33">
        <v>100</v>
      </c>
      <c r="I39" s="33">
        <v>475</v>
      </c>
      <c r="J39" s="33">
        <v>0</v>
      </c>
      <c r="K39" s="33">
        <v>0</v>
      </c>
      <c r="L39" s="33">
        <v>1</v>
      </c>
      <c r="M39" s="33">
        <v>0</v>
      </c>
      <c r="N39" s="33">
        <v>0</v>
      </c>
      <c r="O39" s="33">
        <v>0</v>
      </c>
      <c r="P39" s="33">
        <v>0</v>
      </c>
    </row>
    <row r="40" spans="1:16" s="7" customFormat="1" ht="15" customHeight="1" x14ac:dyDescent="0.25">
      <c r="A40" s="17"/>
      <c r="B40" s="46" t="s">
        <v>117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187</v>
      </c>
      <c r="J40" s="33">
        <v>0</v>
      </c>
      <c r="K40" s="33">
        <v>0</v>
      </c>
      <c r="L40" s="33">
        <v>1</v>
      </c>
      <c r="M40" s="33">
        <v>0</v>
      </c>
      <c r="N40" s="33">
        <v>0</v>
      </c>
      <c r="O40" s="33">
        <v>0</v>
      </c>
      <c r="P40" s="33">
        <v>0</v>
      </c>
    </row>
    <row r="41" spans="1:16" s="7" customFormat="1" ht="15" customHeight="1" x14ac:dyDescent="0.25">
      <c r="A41" s="17"/>
      <c r="B41" s="46" t="s">
        <v>118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121</v>
      </c>
      <c r="J41" s="33">
        <v>0</v>
      </c>
      <c r="K41" s="33">
        <v>0</v>
      </c>
      <c r="L41" s="33">
        <v>1</v>
      </c>
      <c r="M41" s="33">
        <v>0</v>
      </c>
      <c r="N41" s="33">
        <v>0</v>
      </c>
      <c r="O41" s="33">
        <v>0</v>
      </c>
      <c r="P41" s="33">
        <v>0</v>
      </c>
    </row>
    <row r="42" spans="1:16" s="7" customFormat="1" ht="30" customHeight="1" x14ac:dyDescent="0.25">
      <c r="A42" s="17"/>
      <c r="B42" s="46" t="s">
        <v>123</v>
      </c>
      <c r="C42" s="33">
        <v>1</v>
      </c>
      <c r="D42" s="33">
        <v>0</v>
      </c>
      <c r="E42" s="33">
        <v>16</v>
      </c>
      <c r="F42" s="33">
        <v>0</v>
      </c>
      <c r="G42" s="33">
        <v>90</v>
      </c>
      <c r="H42" s="33">
        <v>0</v>
      </c>
      <c r="I42" s="33">
        <v>243</v>
      </c>
      <c r="J42" s="33">
        <v>0</v>
      </c>
      <c r="K42" s="33">
        <v>0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</row>
    <row r="43" spans="1:16" s="7" customFormat="1" ht="15" customHeight="1" x14ac:dyDescent="0.25">
      <c r="A43" s="17"/>
      <c r="B43" s="46" t="s">
        <v>119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617</v>
      </c>
      <c r="J43" s="33">
        <v>0</v>
      </c>
      <c r="K43" s="33">
        <v>0</v>
      </c>
      <c r="L43" s="33">
        <v>1</v>
      </c>
      <c r="M43" s="33">
        <v>0</v>
      </c>
      <c r="N43" s="33">
        <v>0</v>
      </c>
      <c r="O43" s="33">
        <v>0</v>
      </c>
      <c r="P43" s="33">
        <v>0</v>
      </c>
    </row>
    <row r="44" spans="1:16" s="7" customFormat="1" ht="30" customHeight="1" x14ac:dyDescent="0.25">
      <c r="A44" s="17"/>
      <c r="B44" s="46" t="s">
        <v>124</v>
      </c>
      <c r="C44" s="33">
        <v>1</v>
      </c>
      <c r="D44" s="33">
        <v>0</v>
      </c>
      <c r="E44" s="33">
        <v>20</v>
      </c>
      <c r="F44" s="33">
        <v>0</v>
      </c>
      <c r="G44" s="33">
        <v>106</v>
      </c>
      <c r="H44" s="33">
        <v>0</v>
      </c>
      <c r="I44" s="33">
        <v>741</v>
      </c>
      <c r="J44" s="33">
        <v>0</v>
      </c>
      <c r="K44" s="33">
        <v>0</v>
      </c>
      <c r="L44" s="33">
        <v>3</v>
      </c>
      <c r="M44" s="33">
        <v>0</v>
      </c>
      <c r="N44" s="33">
        <v>0</v>
      </c>
      <c r="O44" s="33">
        <v>0</v>
      </c>
      <c r="P44" s="33">
        <v>0</v>
      </c>
    </row>
    <row r="45" spans="1:16" s="7" customFormat="1" ht="15" customHeight="1" x14ac:dyDescent="0.25">
      <c r="A45" s="17"/>
      <c r="B45" s="46" t="s">
        <v>120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834</v>
      </c>
      <c r="J45" s="33">
        <v>0</v>
      </c>
      <c r="K45" s="33">
        <v>1</v>
      </c>
      <c r="L45" s="33">
        <v>1</v>
      </c>
      <c r="M45" s="33">
        <v>0</v>
      </c>
      <c r="N45" s="33">
        <v>0</v>
      </c>
      <c r="O45" s="33">
        <v>0</v>
      </c>
      <c r="P45" s="33">
        <v>0</v>
      </c>
    </row>
    <row r="46" spans="1:16" s="7" customFormat="1" ht="15" customHeight="1" x14ac:dyDescent="0.25">
      <c r="A46" s="17"/>
      <c r="B46" s="46" t="s">
        <v>136</v>
      </c>
      <c r="C46" s="33">
        <v>0</v>
      </c>
      <c r="D46" s="33">
        <v>1</v>
      </c>
      <c r="E46" s="33">
        <v>0</v>
      </c>
      <c r="F46" s="33"/>
      <c r="G46" s="33">
        <v>0</v>
      </c>
      <c r="H46" s="33">
        <v>341</v>
      </c>
      <c r="I46" s="33">
        <v>4767</v>
      </c>
      <c r="J46" s="33">
        <v>0</v>
      </c>
      <c r="K46" s="33">
        <v>4</v>
      </c>
      <c r="L46" s="33">
        <v>4</v>
      </c>
      <c r="M46" s="33">
        <v>0</v>
      </c>
      <c r="N46" s="33">
        <v>0</v>
      </c>
      <c r="O46" s="33">
        <v>0</v>
      </c>
      <c r="P46" s="33">
        <v>0</v>
      </c>
    </row>
    <row r="47" spans="1:16" s="1" customFormat="1" ht="30" customHeight="1" x14ac:dyDescent="0.25">
      <c r="A47" s="15" t="s">
        <v>31</v>
      </c>
      <c r="B47" s="16" t="s">
        <v>32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s="1" customFormat="1" ht="30.75" customHeight="1" x14ac:dyDescent="0.25">
      <c r="A48" s="15" t="s">
        <v>33</v>
      </c>
      <c r="B48" s="16" t="s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s="1" customFormat="1" ht="15" customHeight="1" x14ac:dyDescent="0.25">
      <c r="A49" s="15" t="s">
        <v>35</v>
      </c>
      <c r="B49" s="16" t="s">
        <v>36</v>
      </c>
      <c r="C49" s="16">
        <f t="shared" ref="C49:P49" si="3">SUM(C7+C8+C9+C10+C18+C19+C20+C23+C24+C47+C48)</f>
        <v>18</v>
      </c>
      <c r="D49" s="16">
        <f t="shared" si="3"/>
        <v>6</v>
      </c>
      <c r="E49" s="16">
        <f t="shared" si="3"/>
        <v>463</v>
      </c>
      <c r="F49" s="16">
        <f t="shared" si="3"/>
        <v>125</v>
      </c>
      <c r="G49" s="16">
        <f t="shared" si="3"/>
        <v>2968</v>
      </c>
      <c r="H49" s="16">
        <f t="shared" si="3"/>
        <v>1555</v>
      </c>
      <c r="I49" s="16">
        <f t="shared" si="3"/>
        <v>38993</v>
      </c>
      <c r="J49" s="16">
        <f t="shared" si="3"/>
        <v>1</v>
      </c>
      <c r="K49" s="16">
        <f t="shared" si="3"/>
        <v>11</v>
      </c>
      <c r="L49" s="16">
        <f t="shared" si="3"/>
        <v>38</v>
      </c>
      <c r="M49" s="16">
        <f t="shared" si="3"/>
        <v>0</v>
      </c>
      <c r="N49" s="16">
        <f t="shared" si="3"/>
        <v>0</v>
      </c>
      <c r="O49" s="16">
        <f t="shared" si="3"/>
        <v>0</v>
      </c>
      <c r="P49" s="16">
        <f t="shared" si="3"/>
        <v>2</v>
      </c>
    </row>
    <row r="50" spans="1:16" s="6" customFormat="1" ht="18.75" customHeight="1" x14ac:dyDescent="0.25">
      <c r="A50" s="54" t="s">
        <v>126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8.75" x14ac:dyDescent="0.3">
      <c r="A51" s="5"/>
    </row>
  </sheetData>
  <mergeCells count="8">
    <mergeCell ref="A50:P50"/>
    <mergeCell ref="E3:F4"/>
    <mergeCell ref="B3:B5"/>
    <mergeCell ref="A2:P2"/>
    <mergeCell ref="A3:A5"/>
    <mergeCell ref="C3:D4"/>
    <mergeCell ref="G3:I4"/>
    <mergeCell ref="J3:P4"/>
  </mergeCells>
  <pageMargins left="0.39370078740157483" right="0.19685039370078741" top="0.19685039370078741" bottom="0.19685039370078741" header="0.19685039370078741" footer="0.19685039370078741"/>
  <pageSetup paperSize="9" scale="7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D21" sqref="D21"/>
    </sheetView>
  </sheetViews>
  <sheetFormatPr defaultRowHeight="15" x14ac:dyDescent="0.25"/>
  <cols>
    <col min="1" max="1" width="3.7109375" customWidth="1"/>
    <col min="2" max="2" width="50.7109375" customWidth="1"/>
    <col min="4" max="4" width="9.7109375" customWidth="1"/>
    <col min="6" max="6" width="9.7109375" customWidth="1"/>
    <col min="9" max="10" width="9.7109375" customWidth="1"/>
    <col min="11" max="11" width="10.140625" customWidth="1"/>
    <col min="14" max="14" width="12.7109375" customWidth="1"/>
    <col min="15" max="15" width="11.28515625" customWidth="1"/>
  </cols>
  <sheetData>
    <row r="1" spans="1:15" ht="18.75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50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" customHeight="1" x14ac:dyDescent="0.25">
      <c r="A3" s="51" t="s">
        <v>2</v>
      </c>
      <c r="B3" s="53" t="s">
        <v>38</v>
      </c>
      <c r="C3" s="51" t="s">
        <v>57</v>
      </c>
      <c r="D3" s="51"/>
      <c r="E3" s="51"/>
      <c r="F3" s="51"/>
      <c r="G3" s="51"/>
      <c r="H3" s="51" t="s">
        <v>58</v>
      </c>
      <c r="I3" s="51"/>
      <c r="J3" s="51"/>
      <c r="K3" s="51"/>
      <c r="L3" s="51"/>
      <c r="M3" s="51"/>
      <c r="N3" s="51"/>
      <c r="O3" s="51" t="s">
        <v>59</v>
      </c>
    </row>
    <row r="4" spans="1:15" x14ac:dyDescent="0.25">
      <c r="A4" s="51"/>
      <c r="B4" s="53"/>
      <c r="C4" s="51" t="s">
        <v>60</v>
      </c>
      <c r="D4" s="51" t="s">
        <v>61</v>
      </c>
      <c r="E4" s="51" t="s">
        <v>62</v>
      </c>
      <c r="F4" s="51" t="s">
        <v>61</v>
      </c>
      <c r="G4" s="51" t="s">
        <v>63</v>
      </c>
      <c r="H4" s="51" t="s">
        <v>64</v>
      </c>
      <c r="I4" s="51" t="s">
        <v>61</v>
      </c>
      <c r="J4" s="51" t="s">
        <v>65</v>
      </c>
      <c r="K4" s="51"/>
      <c r="L4" s="51"/>
      <c r="M4" s="51"/>
      <c r="N4" s="51"/>
      <c r="O4" s="51"/>
    </row>
    <row r="5" spans="1:15" ht="42.75" customHeight="1" x14ac:dyDescent="0.25">
      <c r="A5" s="51"/>
      <c r="B5" s="53"/>
      <c r="C5" s="51"/>
      <c r="D5" s="51"/>
      <c r="E5" s="51"/>
      <c r="F5" s="51"/>
      <c r="G5" s="51"/>
      <c r="H5" s="51"/>
      <c r="I5" s="51"/>
      <c r="J5" s="13" t="s">
        <v>66</v>
      </c>
      <c r="K5" s="13" t="s">
        <v>67</v>
      </c>
      <c r="L5" s="13" t="s">
        <v>68</v>
      </c>
      <c r="M5" s="13" t="s">
        <v>69</v>
      </c>
      <c r="N5" s="13" t="s">
        <v>70</v>
      </c>
      <c r="O5" s="51"/>
    </row>
    <row r="6" spans="1:15" x14ac:dyDescent="0.25">
      <c r="A6" s="13">
        <v>33</v>
      </c>
      <c r="B6" s="13">
        <v>34</v>
      </c>
      <c r="C6" s="13">
        <v>35</v>
      </c>
      <c r="D6" s="13">
        <v>36</v>
      </c>
      <c r="E6" s="13">
        <v>37</v>
      </c>
      <c r="F6" s="13">
        <v>38</v>
      </c>
      <c r="G6" s="13">
        <v>39</v>
      </c>
      <c r="H6" s="13">
        <v>40</v>
      </c>
      <c r="I6" s="13">
        <v>41</v>
      </c>
      <c r="J6" s="13">
        <v>42</v>
      </c>
      <c r="K6" s="13">
        <v>43</v>
      </c>
      <c r="L6" s="13">
        <v>44</v>
      </c>
      <c r="M6" s="13">
        <v>45</v>
      </c>
      <c r="N6" s="13">
        <v>46</v>
      </c>
      <c r="O6" s="13">
        <v>47</v>
      </c>
    </row>
    <row r="7" spans="1:15" s="29" customFormat="1" ht="30" customHeight="1" x14ac:dyDescent="0.25">
      <c r="A7" s="28" t="s">
        <v>15</v>
      </c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s="1" customFormat="1" ht="30" customHeight="1" x14ac:dyDescent="0.25">
      <c r="A8" s="28" t="s">
        <v>16</v>
      </c>
      <c r="B8" s="16" t="s">
        <v>125</v>
      </c>
      <c r="C8" s="16">
        <v>14358</v>
      </c>
      <c r="D8" s="16">
        <v>1117</v>
      </c>
      <c r="E8" s="16">
        <v>5735</v>
      </c>
      <c r="F8" s="16">
        <v>321</v>
      </c>
      <c r="G8" s="16">
        <v>0</v>
      </c>
      <c r="H8" s="37">
        <v>275</v>
      </c>
      <c r="I8" s="16">
        <v>84</v>
      </c>
      <c r="J8" s="16">
        <v>0</v>
      </c>
      <c r="K8" s="16">
        <v>6</v>
      </c>
      <c r="L8" s="16">
        <v>18</v>
      </c>
      <c r="M8" s="16">
        <v>4</v>
      </c>
      <c r="N8" s="16">
        <v>0</v>
      </c>
      <c r="O8" s="16">
        <v>0</v>
      </c>
    </row>
    <row r="9" spans="1:15" s="1" customFormat="1" ht="30" customHeight="1" x14ac:dyDescent="0.25">
      <c r="A9" s="28" t="s">
        <v>17</v>
      </c>
      <c r="B9" s="16" t="s">
        <v>18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s="1" customFormat="1" ht="30" customHeight="1" x14ac:dyDescent="0.25">
      <c r="A10" s="28" t="s">
        <v>19</v>
      </c>
      <c r="B10" s="16" t="s">
        <v>20</v>
      </c>
      <c r="C10" s="16">
        <f t="shared" ref="C10:O10" si="0">SUM(C11:C17)</f>
        <v>8509</v>
      </c>
      <c r="D10" s="16">
        <f t="shared" si="0"/>
        <v>3000</v>
      </c>
      <c r="E10" s="16">
        <f t="shared" si="0"/>
        <v>4858</v>
      </c>
      <c r="F10" s="16">
        <f t="shared" si="0"/>
        <v>1578</v>
      </c>
      <c r="G10" s="16">
        <f t="shared" si="0"/>
        <v>668</v>
      </c>
      <c r="H10" s="16">
        <f t="shared" si="0"/>
        <v>3505</v>
      </c>
      <c r="I10" s="16">
        <f t="shared" si="0"/>
        <v>1307</v>
      </c>
      <c r="J10" s="16">
        <f t="shared" si="0"/>
        <v>633</v>
      </c>
      <c r="K10" s="16">
        <f t="shared" si="0"/>
        <v>549</v>
      </c>
      <c r="L10" s="16">
        <f t="shared" si="0"/>
        <v>867</v>
      </c>
      <c r="M10" s="16">
        <f t="shared" si="0"/>
        <v>1372</v>
      </c>
      <c r="N10" s="16">
        <f t="shared" si="0"/>
        <v>0</v>
      </c>
      <c r="O10" s="16">
        <f t="shared" si="0"/>
        <v>1830</v>
      </c>
    </row>
    <row r="11" spans="1:15" ht="15" customHeight="1" x14ac:dyDescent="0.25">
      <c r="A11" s="17"/>
      <c r="B11" s="44" t="s">
        <v>100</v>
      </c>
      <c r="C11" s="37">
        <v>314</v>
      </c>
      <c r="D11" s="37">
        <v>36</v>
      </c>
      <c r="E11" s="37">
        <v>234</v>
      </c>
      <c r="F11" s="37">
        <v>33</v>
      </c>
      <c r="G11" s="37">
        <v>29</v>
      </c>
      <c r="H11" s="33">
        <v>175</v>
      </c>
      <c r="I11" s="37">
        <v>22</v>
      </c>
      <c r="J11" s="37">
        <v>27</v>
      </c>
      <c r="K11" s="37">
        <v>65</v>
      </c>
      <c r="L11" s="37">
        <v>30</v>
      </c>
      <c r="M11" s="37">
        <v>53</v>
      </c>
      <c r="N11" s="37">
        <v>0</v>
      </c>
      <c r="O11" s="37">
        <v>146</v>
      </c>
    </row>
    <row r="12" spans="1:15" ht="15" customHeight="1" x14ac:dyDescent="0.25">
      <c r="A12" s="17"/>
      <c r="B12" s="44" t="s">
        <v>101</v>
      </c>
      <c r="C12" s="37">
        <v>135</v>
      </c>
      <c r="D12" s="37">
        <v>14</v>
      </c>
      <c r="E12" s="37">
        <v>135</v>
      </c>
      <c r="F12" s="37">
        <v>14</v>
      </c>
      <c r="G12" s="37">
        <v>0</v>
      </c>
      <c r="H12" s="33">
        <v>72</v>
      </c>
      <c r="I12" s="37">
        <v>10</v>
      </c>
      <c r="J12" s="37">
        <v>0</v>
      </c>
      <c r="K12" s="37">
        <v>18</v>
      </c>
      <c r="L12" s="37">
        <v>37</v>
      </c>
      <c r="M12" s="37">
        <v>17</v>
      </c>
      <c r="N12" s="37">
        <v>0</v>
      </c>
      <c r="O12" s="37">
        <v>26</v>
      </c>
    </row>
    <row r="13" spans="1:15" ht="15" customHeight="1" x14ac:dyDescent="0.25">
      <c r="A13" s="17"/>
      <c r="B13" s="44" t="s">
        <v>102</v>
      </c>
      <c r="C13" s="37">
        <v>721</v>
      </c>
      <c r="D13" s="37">
        <v>8</v>
      </c>
      <c r="E13" s="37">
        <v>413</v>
      </c>
      <c r="F13" s="37">
        <v>9</v>
      </c>
      <c r="G13" s="37">
        <v>4</v>
      </c>
      <c r="H13" s="33">
        <v>247</v>
      </c>
      <c r="I13" s="37">
        <v>8</v>
      </c>
      <c r="J13" s="37">
        <v>4</v>
      </c>
      <c r="K13" s="37">
        <v>53</v>
      </c>
      <c r="L13" s="37">
        <v>58</v>
      </c>
      <c r="M13" s="37">
        <v>132</v>
      </c>
      <c r="N13" s="37">
        <v>0</v>
      </c>
      <c r="O13" s="37">
        <v>76</v>
      </c>
    </row>
    <row r="14" spans="1:15" ht="15" customHeight="1" x14ac:dyDescent="0.25">
      <c r="A14" s="17"/>
      <c r="B14" s="44" t="s">
        <v>103</v>
      </c>
      <c r="C14" s="37">
        <v>1238</v>
      </c>
      <c r="D14" s="37">
        <v>66</v>
      </c>
      <c r="E14" s="37">
        <v>840</v>
      </c>
      <c r="F14" s="37">
        <v>43</v>
      </c>
      <c r="G14" s="37">
        <v>78</v>
      </c>
      <c r="H14" s="33">
        <v>490</v>
      </c>
      <c r="I14" s="37">
        <v>25</v>
      </c>
      <c r="J14" s="37">
        <v>70</v>
      </c>
      <c r="K14" s="37">
        <v>98</v>
      </c>
      <c r="L14" s="37">
        <v>102</v>
      </c>
      <c r="M14" s="37">
        <v>86</v>
      </c>
      <c r="N14" s="37">
        <v>0</v>
      </c>
      <c r="O14" s="37">
        <v>490</v>
      </c>
    </row>
    <row r="15" spans="1:15" ht="15" customHeight="1" x14ac:dyDescent="0.25">
      <c r="A15" s="17"/>
      <c r="B15" s="44" t="s">
        <v>104</v>
      </c>
      <c r="C15" s="37">
        <v>4860</v>
      </c>
      <c r="D15" s="37">
        <v>2142</v>
      </c>
      <c r="E15" s="37">
        <v>2352</v>
      </c>
      <c r="F15" s="37">
        <v>989</v>
      </c>
      <c r="G15" s="37">
        <v>453</v>
      </c>
      <c r="H15" s="33">
        <v>1907</v>
      </c>
      <c r="I15" s="37">
        <v>887</v>
      </c>
      <c r="J15" s="37">
        <v>431</v>
      </c>
      <c r="K15" s="37">
        <v>153</v>
      </c>
      <c r="L15" s="37">
        <v>461</v>
      </c>
      <c r="M15" s="37">
        <v>862</v>
      </c>
      <c r="N15" s="37">
        <v>0</v>
      </c>
      <c r="O15" s="37">
        <v>785</v>
      </c>
    </row>
    <row r="16" spans="1:15" ht="15" customHeight="1" x14ac:dyDescent="0.25">
      <c r="A16" s="17"/>
      <c r="B16" s="44" t="s">
        <v>105</v>
      </c>
      <c r="C16" s="33">
        <v>1090</v>
      </c>
      <c r="D16" s="37">
        <v>694</v>
      </c>
      <c r="E16" s="37">
        <v>733</v>
      </c>
      <c r="F16" s="37">
        <v>450</v>
      </c>
      <c r="G16" s="37">
        <v>101</v>
      </c>
      <c r="H16" s="33">
        <v>507</v>
      </c>
      <c r="I16" s="37">
        <v>329</v>
      </c>
      <c r="J16" s="37">
        <v>98</v>
      </c>
      <c r="K16" s="37">
        <v>145</v>
      </c>
      <c r="L16" s="37">
        <v>129</v>
      </c>
      <c r="M16" s="37">
        <v>135</v>
      </c>
      <c r="N16" s="37">
        <v>0</v>
      </c>
      <c r="O16" s="37">
        <v>307</v>
      </c>
    </row>
    <row r="17" spans="1:15" ht="15" customHeight="1" x14ac:dyDescent="0.25">
      <c r="A17" s="17"/>
      <c r="B17" s="44" t="s">
        <v>106</v>
      </c>
      <c r="C17" s="37">
        <v>151</v>
      </c>
      <c r="D17" s="37">
        <v>40</v>
      </c>
      <c r="E17" s="37">
        <v>151</v>
      </c>
      <c r="F17" s="37">
        <v>40</v>
      </c>
      <c r="G17" s="37">
        <v>3</v>
      </c>
      <c r="H17" s="33">
        <v>107</v>
      </c>
      <c r="I17" s="37">
        <v>26</v>
      </c>
      <c r="J17" s="37">
        <v>3</v>
      </c>
      <c r="K17" s="37">
        <v>17</v>
      </c>
      <c r="L17" s="37">
        <v>50</v>
      </c>
      <c r="M17" s="37">
        <v>87</v>
      </c>
      <c r="N17" s="37">
        <v>0</v>
      </c>
      <c r="O17" s="37">
        <v>0</v>
      </c>
    </row>
    <row r="18" spans="1:15" ht="30" customHeight="1" x14ac:dyDescent="0.25">
      <c r="A18" s="15" t="s">
        <v>21</v>
      </c>
      <c r="B18" s="16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30" customHeight="1" x14ac:dyDescent="0.25">
      <c r="A19" s="15" t="s">
        <v>23</v>
      </c>
      <c r="B19" s="16" t="s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30" customHeight="1" x14ac:dyDescent="0.25">
      <c r="A20" s="15" t="s">
        <v>25</v>
      </c>
      <c r="B20" s="16" t="s">
        <v>26</v>
      </c>
      <c r="C20" s="16">
        <f>SUM(C21:C22)</f>
        <v>2576</v>
      </c>
      <c r="D20" s="16">
        <f t="shared" ref="D20:O20" si="1">SUM(D21:D22)</f>
        <v>915</v>
      </c>
      <c r="E20" s="16">
        <f t="shared" si="1"/>
        <v>2311</v>
      </c>
      <c r="F20" s="16">
        <f t="shared" si="1"/>
        <v>915</v>
      </c>
      <c r="G20" s="16">
        <f t="shared" si="1"/>
        <v>2165</v>
      </c>
      <c r="H20" s="16">
        <f t="shared" si="1"/>
        <v>2282</v>
      </c>
      <c r="I20" s="16">
        <f t="shared" si="1"/>
        <v>915</v>
      </c>
      <c r="J20" s="16">
        <v>705</v>
      </c>
      <c r="K20" s="16">
        <v>0</v>
      </c>
      <c r="L20" s="16">
        <v>0</v>
      </c>
      <c r="M20" s="16">
        <v>0</v>
      </c>
      <c r="N20" s="16">
        <f t="shared" si="1"/>
        <v>0</v>
      </c>
      <c r="O20" s="16">
        <f t="shared" si="1"/>
        <v>0</v>
      </c>
    </row>
    <row r="21" spans="1:15" s="23" customFormat="1" ht="30" customHeight="1" x14ac:dyDescent="0.25">
      <c r="A21" s="17"/>
      <c r="B21" s="45" t="s">
        <v>98</v>
      </c>
      <c r="C21" s="37">
        <v>869</v>
      </c>
      <c r="D21" s="37">
        <v>550</v>
      </c>
      <c r="E21" s="37">
        <v>869</v>
      </c>
      <c r="F21" s="37">
        <v>550</v>
      </c>
      <c r="G21" s="37">
        <v>805</v>
      </c>
      <c r="H21" s="37">
        <v>869</v>
      </c>
      <c r="I21" s="37">
        <v>550</v>
      </c>
      <c r="J21" s="37">
        <v>805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30" customHeight="1" x14ac:dyDescent="0.25">
      <c r="A22" s="17"/>
      <c r="B22" s="45" t="s">
        <v>99</v>
      </c>
      <c r="C22" s="37">
        <v>1707</v>
      </c>
      <c r="D22" s="37">
        <v>365</v>
      </c>
      <c r="E22" s="37">
        <v>1442</v>
      </c>
      <c r="F22" s="37">
        <v>365</v>
      </c>
      <c r="G22" s="37">
        <v>1360</v>
      </c>
      <c r="H22" s="37">
        <v>1413</v>
      </c>
      <c r="I22" s="37">
        <v>365</v>
      </c>
      <c r="J22" s="37">
        <v>1360</v>
      </c>
      <c r="K22" s="37">
        <v>183</v>
      </c>
      <c r="L22" s="37">
        <v>265</v>
      </c>
      <c r="M22" s="37">
        <v>78</v>
      </c>
      <c r="N22" s="37">
        <v>0</v>
      </c>
      <c r="O22" s="37">
        <v>0</v>
      </c>
    </row>
    <row r="23" spans="1:15" ht="30" customHeight="1" x14ac:dyDescent="0.25">
      <c r="A23" s="15" t="s">
        <v>27</v>
      </c>
      <c r="B23" s="16" t="s">
        <v>28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30" customHeight="1" x14ac:dyDescent="0.25">
      <c r="A24" s="15" t="s">
        <v>29</v>
      </c>
      <c r="B24" s="16" t="s">
        <v>30</v>
      </c>
      <c r="C24" s="32">
        <f t="shared" ref="C24:O24" si="2">SUM(C25:C46)</f>
        <v>18073</v>
      </c>
      <c r="D24" s="32">
        <f t="shared" si="2"/>
        <v>4503</v>
      </c>
      <c r="E24" s="32">
        <f t="shared" si="2"/>
        <v>12467</v>
      </c>
      <c r="F24" s="32">
        <f t="shared" si="2"/>
        <v>3307</v>
      </c>
      <c r="G24" s="32">
        <f t="shared" si="2"/>
        <v>1024</v>
      </c>
      <c r="H24" s="32">
        <f t="shared" si="2"/>
        <v>6479</v>
      </c>
      <c r="I24" s="32">
        <f t="shared" si="2"/>
        <v>2191</v>
      </c>
      <c r="J24" s="32">
        <f t="shared" si="2"/>
        <v>1002</v>
      </c>
      <c r="K24" s="32">
        <f t="shared" si="2"/>
        <v>1557</v>
      </c>
      <c r="L24" s="32">
        <f t="shared" si="2"/>
        <v>1711</v>
      </c>
      <c r="M24" s="32">
        <f t="shared" si="2"/>
        <v>2697</v>
      </c>
      <c r="N24" s="32">
        <f t="shared" si="2"/>
        <v>0</v>
      </c>
      <c r="O24" s="32">
        <f t="shared" si="2"/>
        <v>2251</v>
      </c>
    </row>
    <row r="25" spans="1:15" ht="15" customHeight="1" x14ac:dyDescent="0.25">
      <c r="A25" s="17"/>
      <c r="B25" s="46" t="s">
        <v>107</v>
      </c>
      <c r="C25" s="33">
        <v>217</v>
      </c>
      <c r="D25" s="33">
        <v>36</v>
      </c>
      <c r="E25" s="33">
        <v>194</v>
      </c>
      <c r="F25" s="33">
        <v>36</v>
      </c>
      <c r="G25" s="33">
        <v>51</v>
      </c>
      <c r="H25" s="33">
        <v>167</v>
      </c>
      <c r="I25" s="33">
        <v>0</v>
      </c>
      <c r="J25" s="33">
        <v>51</v>
      </c>
      <c r="K25" s="33">
        <v>127</v>
      </c>
      <c r="L25" s="33">
        <v>41</v>
      </c>
      <c r="M25" s="33">
        <v>161</v>
      </c>
      <c r="N25" s="33">
        <v>0</v>
      </c>
      <c r="O25" s="33">
        <v>30</v>
      </c>
    </row>
    <row r="26" spans="1:15" ht="15" customHeight="1" x14ac:dyDescent="0.25">
      <c r="A26" s="17"/>
      <c r="B26" s="46" t="s">
        <v>108</v>
      </c>
      <c r="C26" s="33">
        <v>901</v>
      </c>
      <c r="D26" s="33">
        <v>390</v>
      </c>
      <c r="E26" s="33">
        <v>461</v>
      </c>
      <c r="F26" s="33">
        <v>265</v>
      </c>
      <c r="G26" s="33">
        <v>34</v>
      </c>
      <c r="H26" s="33">
        <v>564</v>
      </c>
      <c r="I26" s="33">
        <v>210</v>
      </c>
      <c r="J26" s="33">
        <v>33</v>
      </c>
      <c r="K26" s="33">
        <v>84</v>
      </c>
      <c r="L26" s="33">
        <v>57</v>
      </c>
      <c r="M26" s="33">
        <v>390</v>
      </c>
      <c r="N26" s="33">
        <v>0</v>
      </c>
      <c r="O26" s="33">
        <v>29</v>
      </c>
    </row>
    <row r="27" spans="1:15" ht="15" customHeight="1" x14ac:dyDescent="0.25">
      <c r="A27" s="17"/>
      <c r="B27" s="46" t="s">
        <v>109</v>
      </c>
      <c r="C27" s="33">
        <v>1315</v>
      </c>
      <c r="D27" s="33">
        <v>0</v>
      </c>
      <c r="E27" s="33">
        <v>753</v>
      </c>
      <c r="F27" s="33">
        <v>0</v>
      </c>
      <c r="G27" s="33">
        <v>10</v>
      </c>
      <c r="H27" s="33">
        <v>230</v>
      </c>
      <c r="I27" s="33">
        <v>0</v>
      </c>
      <c r="J27" s="33">
        <v>10</v>
      </c>
      <c r="K27" s="33">
        <v>48</v>
      </c>
      <c r="L27" s="33">
        <v>16</v>
      </c>
      <c r="M27" s="33">
        <v>156</v>
      </c>
      <c r="N27" s="33">
        <v>0</v>
      </c>
      <c r="O27" s="33">
        <v>88</v>
      </c>
    </row>
    <row r="28" spans="1:15" ht="15" customHeight="1" x14ac:dyDescent="0.25">
      <c r="A28" s="17"/>
      <c r="B28" s="46" t="s">
        <v>110</v>
      </c>
      <c r="C28" s="33">
        <v>195</v>
      </c>
      <c r="D28" s="33">
        <v>7</v>
      </c>
      <c r="E28" s="33">
        <v>135</v>
      </c>
      <c r="F28" s="33">
        <v>6</v>
      </c>
      <c r="G28" s="33">
        <v>27</v>
      </c>
      <c r="H28" s="33">
        <v>73</v>
      </c>
      <c r="I28" s="33">
        <v>3</v>
      </c>
      <c r="J28" s="33">
        <v>24</v>
      </c>
      <c r="K28" s="33">
        <v>20</v>
      </c>
      <c r="L28" s="33">
        <v>16</v>
      </c>
      <c r="M28" s="33">
        <v>13</v>
      </c>
      <c r="N28" s="33">
        <v>0</v>
      </c>
      <c r="O28" s="33">
        <v>4</v>
      </c>
    </row>
    <row r="29" spans="1:15" ht="15" customHeight="1" x14ac:dyDescent="0.25">
      <c r="A29" s="17"/>
      <c r="B29" s="46" t="s">
        <v>111</v>
      </c>
      <c r="C29" s="33">
        <v>184</v>
      </c>
      <c r="D29" s="33">
        <v>5</v>
      </c>
      <c r="E29" s="33">
        <v>123</v>
      </c>
      <c r="F29" s="33">
        <v>3</v>
      </c>
      <c r="G29" s="33">
        <v>16</v>
      </c>
      <c r="H29" s="33">
        <v>89</v>
      </c>
      <c r="I29" s="33">
        <v>1</v>
      </c>
      <c r="J29" s="33">
        <v>16</v>
      </c>
      <c r="K29" s="33">
        <v>30</v>
      </c>
      <c r="L29" s="33">
        <v>13</v>
      </c>
      <c r="M29" s="33">
        <v>30</v>
      </c>
      <c r="N29" s="33">
        <v>0</v>
      </c>
      <c r="O29" s="33">
        <v>89</v>
      </c>
    </row>
    <row r="30" spans="1:15" ht="19.5" customHeight="1" x14ac:dyDescent="0.25">
      <c r="A30" s="17"/>
      <c r="B30" s="46" t="s">
        <v>128</v>
      </c>
      <c r="C30" s="33">
        <v>360</v>
      </c>
      <c r="D30" s="33">
        <v>0</v>
      </c>
      <c r="E30" s="33">
        <v>198</v>
      </c>
      <c r="F30" s="33">
        <v>0</v>
      </c>
      <c r="G30" s="33">
        <v>14</v>
      </c>
      <c r="H30" s="33">
        <v>114</v>
      </c>
      <c r="I30" s="33">
        <v>0</v>
      </c>
      <c r="J30" s="33">
        <v>10</v>
      </c>
      <c r="K30" s="33">
        <v>33</v>
      </c>
      <c r="L30" s="33">
        <v>40</v>
      </c>
      <c r="M30" s="33">
        <v>31</v>
      </c>
      <c r="N30" s="33">
        <v>0</v>
      </c>
      <c r="O30" s="33">
        <v>101</v>
      </c>
    </row>
    <row r="31" spans="1:15" ht="15" customHeight="1" x14ac:dyDescent="0.25">
      <c r="A31" s="17"/>
      <c r="B31" s="46" t="s">
        <v>112</v>
      </c>
      <c r="C31" s="33">
        <v>2343</v>
      </c>
      <c r="D31" s="33">
        <v>820</v>
      </c>
      <c r="E31" s="33">
        <v>1145</v>
      </c>
      <c r="F31" s="33">
        <v>594</v>
      </c>
      <c r="G31" s="33">
        <v>141</v>
      </c>
      <c r="H31" s="33">
        <v>1159</v>
      </c>
      <c r="I31" s="33">
        <v>487</v>
      </c>
      <c r="J31" s="33">
        <v>134</v>
      </c>
      <c r="K31" s="33">
        <v>333</v>
      </c>
      <c r="L31" s="33">
        <v>307</v>
      </c>
      <c r="M31" s="33">
        <v>385</v>
      </c>
      <c r="N31" s="33">
        <v>0</v>
      </c>
      <c r="O31" s="33">
        <v>68</v>
      </c>
    </row>
    <row r="32" spans="1:15" ht="30" customHeight="1" x14ac:dyDescent="0.25">
      <c r="A32" s="17"/>
      <c r="B32" s="46" t="s">
        <v>122</v>
      </c>
      <c r="C32" s="33">
        <v>504</v>
      </c>
      <c r="D32" s="33">
        <v>35</v>
      </c>
      <c r="E32" s="33">
        <v>373</v>
      </c>
      <c r="F32" s="33">
        <v>27</v>
      </c>
      <c r="G32" s="33">
        <v>43</v>
      </c>
      <c r="H32" s="33">
        <v>191</v>
      </c>
      <c r="I32" s="33">
        <v>9</v>
      </c>
      <c r="J32" s="33">
        <v>38</v>
      </c>
      <c r="K32" s="33">
        <v>69</v>
      </c>
      <c r="L32" s="33">
        <v>74</v>
      </c>
      <c r="M32" s="33">
        <v>10</v>
      </c>
      <c r="N32" s="33">
        <v>0</v>
      </c>
      <c r="O32" s="33">
        <v>24</v>
      </c>
    </row>
    <row r="33" spans="1:16" ht="30" customHeight="1" x14ac:dyDescent="0.25">
      <c r="A33" s="17"/>
      <c r="B33" s="44" t="s">
        <v>129</v>
      </c>
      <c r="C33" s="33">
        <v>359</v>
      </c>
      <c r="D33" s="33">
        <v>7</v>
      </c>
      <c r="E33" s="33">
        <v>236</v>
      </c>
      <c r="F33" s="33">
        <v>5</v>
      </c>
      <c r="G33" s="33">
        <v>17</v>
      </c>
      <c r="H33" s="33">
        <v>127</v>
      </c>
      <c r="I33" s="33">
        <v>2</v>
      </c>
      <c r="J33" s="33">
        <v>16</v>
      </c>
      <c r="K33" s="33">
        <v>43</v>
      </c>
      <c r="L33" s="33">
        <v>22</v>
      </c>
      <c r="M33" s="33">
        <v>46</v>
      </c>
      <c r="N33" s="33">
        <v>0</v>
      </c>
      <c r="O33" s="33">
        <v>0</v>
      </c>
    </row>
    <row r="34" spans="1:16" ht="15" customHeight="1" x14ac:dyDescent="0.25">
      <c r="A34" s="17"/>
      <c r="B34" s="46" t="s">
        <v>113</v>
      </c>
      <c r="C34" s="33">
        <v>1077</v>
      </c>
      <c r="D34" s="33">
        <v>249</v>
      </c>
      <c r="E34" s="33">
        <v>564</v>
      </c>
      <c r="F34" s="33">
        <v>278</v>
      </c>
      <c r="G34" s="33">
        <v>7</v>
      </c>
      <c r="H34" s="33">
        <v>482</v>
      </c>
      <c r="I34" s="33">
        <v>297</v>
      </c>
      <c r="J34" s="33">
        <v>7</v>
      </c>
      <c r="K34" s="33">
        <v>87</v>
      </c>
      <c r="L34" s="33">
        <v>124</v>
      </c>
      <c r="M34" s="33">
        <v>264</v>
      </c>
      <c r="N34" s="33">
        <v>0</v>
      </c>
      <c r="O34" s="33">
        <v>73</v>
      </c>
    </row>
    <row r="35" spans="1:16" ht="32.25" customHeight="1" x14ac:dyDescent="0.25">
      <c r="A35" s="17"/>
      <c r="B35" s="46" t="s">
        <v>121</v>
      </c>
      <c r="C35" s="33">
        <v>1356</v>
      </c>
      <c r="D35" s="33">
        <v>0</v>
      </c>
      <c r="E35" s="33">
        <v>1151</v>
      </c>
      <c r="F35" s="33">
        <v>0</v>
      </c>
      <c r="G35" s="33">
        <v>78</v>
      </c>
      <c r="H35" s="33">
        <v>235</v>
      </c>
      <c r="I35" s="33">
        <v>0</v>
      </c>
      <c r="J35" s="33">
        <v>78</v>
      </c>
      <c r="K35" s="33">
        <v>89</v>
      </c>
      <c r="L35" s="33">
        <v>45</v>
      </c>
      <c r="M35" s="33">
        <v>194</v>
      </c>
      <c r="N35" s="33">
        <v>0</v>
      </c>
      <c r="O35" s="33">
        <v>132</v>
      </c>
    </row>
    <row r="36" spans="1:16" ht="15" customHeight="1" x14ac:dyDescent="0.25">
      <c r="A36" s="17"/>
      <c r="B36" s="46" t="s">
        <v>114</v>
      </c>
      <c r="C36" s="33">
        <v>247</v>
      </c>
      <c r="D36" s="33">
        <v>11</v>
      </c>
      <c r="E36" s="33">
        <v>163</v>
      </c>
      <c r="F36" s="33">
        <v>8</v>
      </c>
      <c r="G36" s="33">
        <v>3</v>
      </c>
      <c r="H36" s="33">
        <v>75</v>
      </c>
      <c r="I36" s="33">
        <v>3</v>
      </c>
      <c r="J36" s="33">
        <v>3</v>
      </c>
      <c r="K36" s="33">
        <v>32</v>
      </c>
      <c r="L36" s="33">
        <v>27</v>
      </c>
      <c r="M36" s="33">
        <v>13</v>
      </c>
      <c r="N36" s="33">
        <v>0</v>
      </c>
      <c r="O36" s="33">
        <v>75</v>
      </c>
    </row>
    <row r="37" spans="1:16" ht="24.75" customHeight="1" x14ac:dyDescent="0.25">
      <c r="A37" s="17"/>
      <c r="B37" s="47" t="s">
        <v>132</v>
      </c>
      <c r="C37" s="33">
        <v>89</v>
      </c>
      <c r="D37" s="33">
        <v>12</v>
      </c>
      <c r="E37" s="33">
        <v>89</v>
      </c>
      <c r="F37" s="33">
        <v>12</v>
      </c>
      <c r="G37" s="33">
        <v>1</v>
      </c>
      <c r="H37" s="33">
        <v>53</v>
      </c>
      <c r="I37" s="33">
        <v>8</v>
      </c>
      <c r="J37" s="33">
        <v>1</v>
      </c>
      <c r="K37" s="33">
        <v>12</v>
      </c>
      <c r="L37" s="33">
        <v>13</v>
      </c>
      <c r="M37" s="33">
        <v>27</v>
      </c>
      <c r="N37" s="33">
        <v>0</v>
      </c>
      <c r="O37" s="33">
        <v>78</v>
      </c>
    </row>
    <row r="38" spans="1:16" ht="15" customHeight="1" x14ac:dyDescent="0.25">
      <c r="A38" s="17"/>
      <c r="B38" s="46" t="s">
        <v>115</v>
      </c>
      <c r="C38" s="33">
        <v>304</v>
      </c>
      <c r="D38" s="33">
        <v>6</v>
      </c>
      <c r="E38" s="33">
        <v>169</v>
      </c>
      <c r="F38" s="33">
        <v>3</v>
      </c>
      <c r="G38" s="33">
        <v>28</v>
      </c>
      <c r="H38" s="33">
        <v>74</v>
      </c>
      <c r="I38" s="33">
        <v>2</v>
      </c>
      <c r="J38" s="33">
        <v>28</v>
      </c>
      <c r="K38" s="33">
        <v>19</v>
      </c>
      <c r="L38" s="33">
        <v>8</v>
      </c>
      <c r="M38" s="33">
        <v>19</v>
      </c>
      <c r="N38" s="33">
        <v>0</v>
      </c>
      <c r="O38" s="33">
        <v>81</v>
      </c>
    </row>
    <row r="39" spans="1:16" ht="15" customHeight="1" x14ac:dyDescent="0.25">
      <c r="A39" s="17"/>
      <c r="B39" s="46" t="s">
        <v>116</v>
      </c>
      <c r="C39" s="33">
        <v>575</v>
      </c>
      <c r="D39" s="33">
        <v>412</v>
      </c>
      <c r="E39" s="33">
        <v>393</v>
      </c>
      <c r="F39" s="33">
        <v>278</v>
      </c>
      <c r="G39" s="33">
        <v>29</v>
      </c>
      <c r="H39" s="33">
        <v>219</v>
      </c>
      <c r="I39" s="33">
        <v>173</v>
      </c>
      <c r="J39" s="33">
        <v>30</v>
      </c>
      <c r="K39" s="33">
        <v>76</v>
      </c>
      <c r="L39" s="33">
        <v>62</v>
      </c>
      <c r="M39" s="33">
        <v>190</v>
      </c>
      <c r="N39" s="33">
        <v>0</v>
      </c>
      <c r="O39" s="33">
        <v>54</v>
      </c>
    </row>
    <row r="40" spans="1:16" ht="15" customHeight="1" x14ac:dyDescent="0.25">
      <c r="A40" s="17"/>
      <c r="B40" s="46" t="s">
        <v>117</v>
      </c>
      <c r="C40" s="33">
        <v>187</v>
      </c>
      <c r="D40" s="33">
        <v>162</v>
      </c>
      <c r="E40" s="33">
        <v>185</v>
      </c>
      <c r="F40" s="33">
        <v>162</v>
      </c>
      <c r="G40" s="33">
        <v>16</v>
      </c>
      <c r="H40" s="33">
        <v>109</v>
      </c>
      <c r="I40" s="33">
        <v>95</v>
      </c>
      <c r="J40" s="33">
        <v>16</v>
      </c>
      <c r="K40" s="33">
        <v>44</v>
      </c>
      <c r="L40" s="33">
        <v>5</v>
      </c>
      <c r="M40" s="33">
        <v>44</v>
      </c>
      <c r="N40" s="33">
        <v>0</v>
      </c>
      <c r="O40" s="33">
        <v>54</v>
      </c>
    </row>
    <row r="41" spans="1:16" ht="15" customHeight="1" x14ac:dyDescent="0.25">
      <c r="A41" s="17"/>
      <c r="B41" s="46" t="s">
        <v>118</v>
      </c>
      <c r="C41" s="33">
        <v>121</v>
      </c>
      <c r="D41" s="33">
        <v>115</v>
      </c>
      <c r="E41" s="33">
        <v>95</v>
      </c>
      <c r="F41" s="33">
        <v>62</v>
      </c>
      <c r="G41" s="33">
        <v>2</v>
      </c>
      <c r="H41" s="33">
        <v>39</v>
      </c>
      <c r="I41" s="33">
        <v>34</v>
      </c>
      <c r="J41" s="33">
        <v>2</v>
      </c>
      <c r="K41" s="33">
        <v>18</v>
      </c>
      <c r="L41" s="33">
        <v>11</v>
      </c>
      <c r="M41" s="33">
        <v>8</v>
      </c>
      <c r="N41" s="33">
        <v>0</v>
      </c>
      <c r="O41" s="33">
        <v>24</v>
      </c>
    </row>
    <row r="42" spans="1:16" ht="30" customHeight="1" x14ac:dyDescent="0.25">
      <c r="A42" s="17"/>
      <c r="B42" s="46" t="s">
        <v>123</v>
      </c>
      <c r="C42" s="33">
        <v>333</v>
      </c>
      <c r="D42" s="33">
        <v>25</v>
      </c>
      <c r="E42" s="33">
        <v>245</v>
      </c>
      <c r="F42" s="33">
        <v>22</v>
      </c>
      <c r="G42" s="33">
        <v>10</v>
      </c>
      <c r="H42" s="33">
        <v>92</v>
      </c>
      <c r="I42" s="33">
        <v>9</v>
      </c>
      <c r="J42" s="33">
        <v>10</v>
      </c>
      <c r="K42" s="33">
        <v>33</v>
      </c>
      <c r="L42" s="33">
        <v>25</v>
      </c>
      <c r="M42" s="33">
        <v>24</v>
      </c>
      <c r="N42" s="33">
        <v>0</v>
      </c>
      <c r="O42" s="33">
        <v>101</v>
      </c>
    </row>
    <row r="43" spans="1:16" ht="15" customHeight="1" x14ac:dyDescent="0.25">
      <c r="A43" s="17"/>
      <c r="B43" s="46" t="s">
        <v>119</v>
      </c>
      <c r="C43" s="33">
        <v>617</v>
      </c>
      <c r="D43" s="33">
        <v>591</v>
      </c>
      <c r="E43" s="33">
        <v>617</v>
      </c>
      <c r="F43" s="33">
        <v>591</v>
      </c>
      <c r="G43" s="33">
        <v>31</v>
      </c>
      <c r="H43" s="33">
        <v>205</v>
      </c>
      <c r="I43" s="33">
        <v>200</v>
      </c>
      <c r="J43" s="33">
        <v>34</v>
      </c>
      <c r="K43" s="33">
        <v>64</v>
      </c>
      <c r="L43" s="33">
        <v>31</v>
      </c>
      <c r="M43" s="33">
        <v>76</v>
      </c>
      <c r="N43" s="33">
        <v>0</v>
      </c>
      <c r="O43" s="33">
        <v>159</v>
      </c>
    </row>
    <row r="44" spans="1:16" ht="30" customHeight="1" x14ac:dyDescent="0.25">
      <c r="A44" s="17"/>
      <c r="B44" s="46" t="s">
        <v>124</v>
      </c>
      <c r="C44" s="33">
        <v>847</v>
      </c>
      <c r="D44" s="33">
        <v>35</v>
      </c>
      <c r="E44" s="33">
        <v>545</v>
      </c>
      <c r="F44" s="33">
        <v>25</v>
      </c>
      <c r="G44" s="33">
        <v>48</v>
      </c>
      <c r="H44" s="33">
        <v>312</v>
      </c>
      <c r="I44" s="33">
        <v>17</v>
      </c>
      <c r="J44" s="33">
        <v>48</v>
      </c>
      <c r="K44" s="33">
        <v>96</v>
      </c>
      <c r="L44" s="33">
        <v>103</v>
      </c>
      <c r="M44" s="33">
        <v>65</v>
      </c>
      <c r="N44" s="33">
        <v>0</v>
      </c>
      <c r="O44" s="33">
        <v>241</v>
      </c>
    </row>
    <row r="45" spans="1:16" ht="15" customHeight="1" x14ac:dyDescent="0.25">
      <c r="A45" s="17"/>
      <c r="B45" s="46" t="s">
        <v>120</v>
      </c>
      <c r="C45" s="33">
        <v>834</v>
      </c>
      <c r="D45" s="33">
        <v>553</v>
      </c>
      <c r="E45" s="33">
        <v>448</v>
      </c>
      <c r="F45" s="33">
        <v>326</v>
      </c>
      <c r="G45" s="33">
        <v>90</v>
      </c>
      <c r="H45" s="33">
        <v>313</v>
      </c>
      <c r="I45" s="33">
        <v>211</v>
      </c>
      <c r="J45" s="33">
        <v>88</v>
      </c>
      <c r="K45" s="33">
        <v>69</v>
      </c>
      <c r="L45" s="33">
        <v>85</v>
      </c>
      <c r="M45" s="33">
        <v>36</v>
      </c>
      <c r="N45" s="33">
        <v>0</v>
      </c>
      <c r="O45" s="33">
        <v>191</v>
      </c>
      <c r="P45" s="24"/>
    </row>
    <row r="46" spans="1:16" ht="15" customHeight="1" x14ac:dyDescent="0.25">
      <c r="A46" s="17"/>
      <c r="B46" s="46" t="s">
        <v>137</v>
      </c>
      <c r="C46" s="33">
        <v>5108</v>
      </c>
      <c r="D46" s="33">
        <v>1032</v>
      </c>
      <c r="E46" s="33">
        <v>4185</v>
      </c>
      <c r="F46" s="33">
        <v>604</v>
      </c>
      <c r="G46" s="33">
        <v>328</v>
      </c>
      <c r="H46" s="33">
        <v>1557</v>
      </c>
      <c r="I46" s="33">
        <v>430</v>
      </c>
      <c r="J46" s="33">
        <v>325</v>
      </c>
      <c r="K46" s="33">
        <v>131</v>
      </c>
      <c r="L46" s="33">
        <v>586</v>
      </c>
      <c r="M46" s="33">
        <v>515</v>
      </c>
      <c r="N46" s="33">
        <v>0</v>
      </c>
      <c r="O46" s="33">
        <v>555</v>
      </c>
    </row>
    <row r="47" spans="1:16" ht="30" customHeight="1" x14ac:dyDescent="0.25">
      <c r="A47" s="15" t="s">
        <v>31</v>
      </c>
      <c r="B47" s="16" t="s">
        <v>32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6" ht="30" customHeight="1" x14ac:dyDescent="0.25">
      <c r="A48" s="15" t="s">
        <v>33</v>
      </c>
      <c r="B48" s="16" t="s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6" x14ac:dyDescent="0.25">
      <c r="A49" s="15" t="s">
        <v>35</v>
      </c>
      <c r="B49" s="16" t="s">
        <v>36</v>
      </c>
      <c r="C49" s="16">
        <f t="shared" ref="C49:O49" si="3">SUM(C7+C8+C9+C10+C18+C19+C20+C23+C24+C47+C48)</f>
        <v>43516</v>
      </c>
      <c r="D49" s="16">
        <f t="shared" si="3"/>
        <v>9535</v>
      </c>
      <c r="E49" s="16">
        <f t="shared" si="3"/>
        <v>25371</v>
      </c>
      <c r="F49" s="16">
        <f t="shared" si="3"/>
        <v>6121</v>
      </c>
      <c r="G49" s="16">
        <f t="shared" si="3"/>
        <v>3857</v>
      </c>
      <c r="H49" s="16">
        <f t="shared" si="3"/>
        <v>12541</v>
      </c>
      <c r="I49" s="16">
        <f t="shared" si="3"/>
        <v>4497</v>
      </c>
      <c r="J49" s="16">
        <f t="shared" si="3"/>
        <v>2340</v>
      </c>
      <c r="K49" s="16">
        <f t="shared" si="3"/>
        <v>2112</v>
      </c>
      <c r="L49" s="16">
        <f t="shared" si="3"/>
        <v>2596</v>
      </c>
      <c r="M49" s="16">
        <f t="shared" si="3"/>
        <v>4073</v>
      </c>
      <c r="N49" s="16">
        <f t="shared" si="3"/>
        <v>0</v>
      </c>
      <c r="O49" s="16">
        <f t="shared" si="3"/>
        <v>4081</v>
      </c>
    </row>
    <row r="50" spans="1:16" ht="20.25" customHeight="1" x14ac:dyDescent="0.25">
      <c r="A50" s="56" t="s">
        <v>126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11"/>
    </row>
  </sheetData>
  <mergeCells count="15">
    <mergeCell ref="A50:O50"/>
    <mergeCell ref="B3:B5"/>
    <mergeCell ref="A2:O2"/>
    <mergeCell ref="A3:A5"/>
    <mergeCell ref="C3:G3"/>
    <mergeCell ref="H3:N3"/>
    <mergeCell ref="O3:O5"/>
    <mergeCell ref="C4:C5"/>
    <mergeCell ref="D4:D5"/>
    <mergeCell ref="E4:E5"/>
    <mergeCell ref="F4:F5"/>
    <mergeCell ref="G4:G5"/>
    <mergeCell ref="H4:H5"/>
    <mergeCell ref="I4:I5"/>
    <mergeCell ref="J4:N4"/>
  </mergeCells>
  <pageMargins left="0.39370078740157483" right="0.19685039370078741" top="0.19685039370078741" bottom="0.19685039370078741" header="0.19685039370078741" footer="0.19685039370078741"/>
  <pageSetup paperSize="9" scale="7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P40" sqref="P40"/>
    </sheetView>
  </sheetViews>
  <sheetFormatPr defaultRowHeight="15" x14ac:dyDescent="0.25"/>
  <cols>
    <col min="1" max="1" width="3.7109375" customWidth="1"/>
    <col min="2" max="2" width="50.7109375" customWidth="1"/>
    <col min="4" max="5" width="9.7109375" customWidth="1"/>
    <col min="6" max="6" width="9.5703125" customWidth="1"/>
    <col min="7" max="8" width="9.7109375" customWidth="1"/>
    <col min="9" max="10" width="11.140625" customWidth="1"/>
    <col min="11" max="12" width="9.7109375" customWidth="1"/>
    <col min="13" max="13" width="11.140625" customWidth="1"/>
    <col min="14" max="14" width="9.7109375" customWidth="1"/>
  </cols>
  <sheetData>
    <row r="1" spans="1:14" ht="15.75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x14ac:dyDescent="0.25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4.75" customHeight="1" x14ac:dyDescent="0.25">
      <c r="A3" s="51" t="s">
        <v>2</v>
      </c>
      <c r="B3" s="53" t="s">
        <v>38</v>
      </c>
      <c r="C3" s="53" t="s">
        <v>72</v>
      </c>
      <c r="D3" s="51" t="s">
        <v>73</v>
      </c>
      <c r="E3" s="51"/>
      <c r="F3" s="51"/>
      <c r="G3" s="51"/>
      <c r="H3" s="51" t="s">
        <v>74</v>
      </c>
      <c r="I3" s="51"/>
      <c r="J3" s="51"/>
      <c r="K3" s="51"/>
      <c r="L3" s="51"/>
      <c r="M3" s="51"/>
      <c r="N3" s="51"/>
    </row>
    <row r="4" spans="1:14" ht="65.25" customHeight="1" x14ac:dyDescent="0.25">
      <c r="A4" s="51"/>
      <c r="B4" s="53"/>
      <c r="C4" s="53"/>
      <c r="D4" s="14" t="s">
        <v>75</v>
      </c>
      <c r="E4" s="14" t="s">
        <v>80</v>
      </c>
      <c r="F4" s="14" t="s">
        <v>81</v>
      </c>
      <c r="G4" s="14" t="s">
        <v>82</v>
      </c>
      <c r="H4" s="14" t="s">
        <v>76</v>
      </c>
      <c r="I4" s="14" t="s">
        <v>83</v>
      </c>
      <c r="J4" s="14" t="s">
        <v>77</v>
      </c>
      <c r="K4" s="14" t="s">
        <v>84</v>
      </c>
      <c r="L4" s="14" t="s">
        <v>85</v>
      </c>
      <c r="M4" s="14" t="s">
        <v>78</v>
      </c>
      <c r="N4" s="14" t="s">
        <v>79</v>
      </c>
    </row>
    <row r="5" spans="1:14" x14ac:dyDescent="0.25">
      <c r="A5" s="13">
        <v>48</v>
      </c>
      <c r="B5" s="13">
        <v>49</v>
      </c>
      <c r="C5" s="13">
        <v>50</v>
      </c>
      <c r="D5" s="13">
        <v>51</v>
      </c>
      <c r="E5" s="13">
        <v>52</v>
      </c>
      <c r="F5" s="13">
        <v>53</v>
      </c>
      <c r="G5" s="13">
        <v>54</v>
      </c>
      <c r="H5" s="13">
        <v>55</v>
      </c>
      <c r="I5" s="13">
        <v>56</v>
      </c>
      <c r="J5" s="13">
        <v>57</v>
      </c>
      <c r="K5" s="13">
        <v>58</v>
      </c>
      <c r="L5" s="13">
        <v>59</v>
      </c>
      <c r="M5" s="13">
        <v>60</v>
      </c>
      <c r="N5" s="13">
        <v>61</v>
      </c>
    </row>
    <row r="6" spans="1:14" s="29" customFormat="1" ht="30" customHeight="1" x14ac:dyDescent="0.25">
      <c r="A6" s="28" t="s">
        <v>15</v>
      </c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30" customHeight="1" x14ac:dyDescent="0.25">
      <c r="A7" s="28" t="s">
        <v>16</v>
      </c>
      <c r="B7" s="16" t="s">
        <v>125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1" customFormat="1" ht="30" customHeight="1" x14ac:dyDescent="0.25">
      <c r="A8" s="28" t="s">
        <v>17</v>
      </c>
      <c r="B8" s="16" t="s">
        <v>18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1" customFormat="1" ht="30" customHeight="1" x14ac:dyDescent="0.25">
      <c r="A9" s="28" t="s">
        <v>19</v>
      </c>
      <c r="B9" s="16" t="s">
        <v>20</v>
      </c>
      <c r="C9" s="16">
        <f t="shared" ref="C9:N9" si="0">SUM(C10:C16)</f>
        <v>865</v>
      </c>
      <c r="D9" s="16">
        <f t="shared" si="0"/>
        <v>668</v>
      </c>
      <c r="E9" s="16">
        <f t="shared" si="0"/>
        <v>137</v>
      </c>
      <c r="F9" s="16">
        <f t="shared" si="0"/>
        <v>51</v>
      </c>
      <c r="G9" s="16">
        <f t="shared" si="0"/>
        <v>9</v>
      </c>
      <c r="H9" s="16">
        <f t="shared" si="0"/>
        <v>583</v>
      </c>
      <c r="I9" s="16">
        <f t="shared" si="0"/>
        <v>0</v>
      </c>
      <c r="J9" s="16">
        <f t="shared" si="0"/>
        <v>31</v>
      </c>
      <c r="K9" s="16">
        <f t="shared" si="0"/>
        <v>0</v>
      </c>
      <c r="L9" s="16">
        <f t="shared" si="0"/>
        <v>0</v>
      </c>
      <c r="M9" s="16">
        <f t="shared" si="0"/>
        <v>68</v>
      </c>
      <c r="N9" s="16">
        <f t="shared" si="0"/>
        <v>0</v>
      </c>
    </row>
    <row r="10" spans="1:14" ht="15" customHeight="1" x14ac:dyDescent="0.25">
      <c r="A10" s="17"/>
      <c r="B10" s="44" t="s">
        <v>100</v>
      </c>
      <c r="C10" s="37">
        <f>SUM(D10:G10)</f>
        <v>138</v>
      </c>
      <c r="D10" s="37">
        <v>130</v>
      </c>
      <c r="E10" s="37">
        <v>8</v>
      </c>
      <c r="F10" s="37">
        <v>0</v>
      </c>
      <c r="G10" s="37">
        <v>0</v>
      </c>
      <c r="H10" s="37">
        <v>108</v>
      </c>
      <c r="I10" s="37">
        <v>0</v>
      </c>
      <c r="J10" s="37">
        <v>3</v>
      </c>
      <c r="K10" s="37">
        <v>0</v>
      </c>
      <c r="L10" s="37">
        <v>0</v>
      </c>
      <c r="M10" s="37">
        <v>5</v>
      </c>
      <c r="N10" s="37">
        <v>0</v>
      </c>
    </row>
    <row r="11" spans="1:14" ht="15" customHeight="1" x14ac:dyDescent="0.25">
      <c r="A11" s="17"/>
      <c r="B11" s="44" t="s">
        <v>101</v>
      </c>
      <c r="C11" s="37">
        <f t="shared" ref="C11:C15" si="1">SUM(D11:G11)</f>
        <v>135</v>
      </c>
      <c r="D11" s="37">
        <v>103</v>
      </c>
      <c r="E11" s="37">
        <v>21</v>
      </c>
      <c r="F11" s="37">
        <v>11</v>
      </c>
      <c r="G11" s="37">
        <v>0</v>
      </c>
      <c r="H11" s="37">
        <v>83</v>
      </c>
      <c r="I11" s="37">
        <v>0</v>
      </c>
      <c r="J11" s="37">
        <v>6</v>
      </c>
      <c r="K11" s="37">
        <v>0</v>
      </c>
      <c r="L11" s="37">
        <v>0</v>
      </c>
      <c r="M11" s="37">
        <v>9</v>
      </c>
      <c r="N11" s="37">
        <v>0</v>
      </c>
    </row>
    <row r="12" spans="1:14" s="23" customFormat="1" ht="15" customHeight="1" x14ac:dyDescent="0.25">
      <c r="A12" s="17"/>
      <c r="B12" s="44" t="s">
        <v>102</v>
      </c>
      <c r="C12" s="37">
        <f t="shared" si="1"/>
        <v>40</v>
      </c>
      <c r="D12" s="37">
        <v>26</v>
      </c>
      <c r="E12" s="37">
        <v>14</v>
      </c>
      <c r="F12" s="37">
        <v>0</v>
      </c>
      <c r="G12" s="37">
        <v>0</v>
      </c>
      <c r="H12" s="37">
        <v>32</v>
      </c>
      <c r="I12" s="37">
        <v>0</v>
      </c>
      <c r="J12" s="37">
        <v>2</v>
      </c>
      <c r="K12" s="37">
        <v>0</v>
      </c>
      <c r="L12" s="37">
        <v>0</v>
      </c>
      <c r="M12" s="37">
        <v>4</v>
      </c>
      <c r="N12" s="37">
        <v>0</v>
      </c>
    </row>
    <row r="13" spans="1:14" ht="15" customHeight="1" x14ac:dyDescent="0.25">
      <c r="A13" s="17"/>
      <c r="B13" s="44" t="s">
        <v>103</v>
      </c>
      <c r="C13" s="33">
        <f>SUM(D13:G13)</f>
        <v>110</v>
      </c>
      <c r="D13" s="37">
        <v>67</v>
      </c>
      <c r="E13" s="37">
        <v>31</v>
      </c>
      <c r="F13" s="37">
        <v>12</v>
      </c>
      <c r="G13" s="37">
        <v>0</v>
      </c>
      <c r="H13" s="37">
        <v>56</v>
      </c>
      <c r="I13" s="37">
        <v>0</v>
      </c>
      <c r="J13" s="37">
        <v>0</v>
      </c>
      <c r="K13" s="37">
        <v>0</v>
      </c>
      <c r="L13" s="37">
        <v>0</v>
      </c>
      <c r="M13" s="37">
        <v>19</v>
      </c>
      <c r="N13" s="37">
        <v>0</v>
      </c>
    </row>
    <row r="14" spans="1:14" ht="15" customHeight="1" x14ac:dyDescent="0.25">
      <c r="A14" s="17"/>
      <c r="B14" s="44" t="s">
        <v>104</v>
      </c>
      <c r="C14" s="37">
        <f t="shared" si="1"/>
        <v>207</v>
      </c>
      <c r="D14" s="37">
        <v>184</v>
      </c>
      <c r="E14" s="37">
        <v>19</v>
      </c>
      <c r="F14" s="37">
        <v>4</v>
      </c>
      <c r="G14" s="37">
        <v>0</v>
      </c>
      <c r="H14" s="37">
        <v>156</v>
      </c>
      <c r="I14" s="37">
        <v>0</v>
      </c>
      <c r="J14" s="37">
        <v>4</v>
      </c>
      <c r="K14" s="37">
        <v>0</v>
      </c>
      <c r="L14" s="37">
        <v>0</v>
      </c>
      <c r="M14" s="37">
        <v>13</v>
      </c>
      <c r="N14" s="37">
        <v>0</v>
      </c>
    </row>
    <row r="15" spans="1:14" ht="15" customHeight="1" x14ac:dyDescent="0.25">
      <c r="A15" s="17"/>
      <c r="B15" s="44" t="s">
        <v>105</v>
      </c>
      <c r="C15" s="37">
        <f t="shared" si="1"/>
        <v>84</v>
      </c>
      <c r="D15" s="37">
        <v>63</v>
      </c>
      <c r="E15" s="37">
        <v>17</v>
      </c>
      <c r="F15" s="37">
        <v>3</v>
      </c>
      <c r="G15" s="37">
        <v>1</v>
      </c>
      <c r="H15" s="37">
        <v>54</v>
      </c>
      <c r="I15" s="37">
        <v>0</v>
      </c>
      <c r="J15" s="37">
        <v>6</v>
      </c>
      <c r="K15" s="37">
        <v>0</v>
      </c>
      <c r="L15" s="37">
        <v>0</v>
      </c>
      <c r="M15" s="37">
        <v>2</v>
      </c>
      <c r="N15" s="37">
        <v>0</v>
      </c>
    </row>
    <row r="16" spans="1:14" ht="15" customHeight="1" x14ac:dyDescent="0.25">
      <c r="A16" s="17"/>
      <c r="B16" s="44" t="s">
        <v>106</v>
      </c>
      <c r="C16" s="37">
        <f>SUM(D16,E16,F16,G16)</f>
        <v>151</v>
      </c>
      <c r="D16" s="37">
        <v>95</v>
      </c>
      <c r="E16" s="37">
        <v>27</v>
      </c>
      <c r="F16" s="37">
        <v>21</v>
      </c>
      <c r="G16" s="37">
        <v>8</v>
      </c>
      <c r="H16" s="37">
        <v>94</v>
      </c>
      <c r="I16" s="37">
        <v>0</v>
      </c>
      <c r="J16" s="37">
        <v>10</v>
      </c>
      <c r="K16" s="37">
        <v>0</v>
      </c>
      <c r="L16" s="37">
        <v>0</v>
      </c>
      <c r="M16" s="37">
        <v>16</v>
      </c>
      <c r="N16" s="37">
        <v>0</v>
      </c>
    </row>
    <row r="17" spans="1:16" ht="30" customHeight="1" x14ac:dyDescent="0.25">
      <c r="A17" s="15" t="s">
        <v>21</v>
      </c>
      <c r="B17" s="16" t="s">
        <v>22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6" ht="30" customHeight="1" x14ac:dyDescent="0.25">
      <c r="A18" s="15" t="s">
        <v>23</v>
      </c>
      <c r="B18" s="16" t="s">
        <v>24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6" ht="30" customHeight="1" x14ac:dyDescent="0.25">
      <c r="A19" s="15" t="s">
        <v>25</v>
      </c>
      <c r="B19" s="16" t="s">
        <v>26</v>
      </c>
      <c r="C19" s="16">
        <f>SUM(C20:C21)</f>
        <v>1845</v>
      </c>
      <c r="D19" s="16">
        <f t="shared" ref="D19:N19" si="2">SUM(D20:D21)</f>
        <v>403</v>
      </c>
      <c r="E19" s="16">
        <f t="shared" si="2"/>
        <v>0</v>
      </c>
      <c r="F19" s="16">
        <f t="shared" si="2"/>
        <v>0</v>
      </c>
      <c r="G19" s="16">
        <f t="shared" si="2"/>
        <v>1442</v>
      </c>
      <c r="H19" s="16">
        <f t="shared" si="2"/>
        <v>1816</v>
      </c>
      <c r="I19" s="16">
        <f t="shared" si="2"/>
        <v>0</v>
      </c>
      <c r="J19" s="16">
        <f t="shared" si="2"/>
        <v>28</v>
      </c>
      <c r="K19" s="16">
        <f t="shared" si="2"/>
        <v>0</v>
      </c>
      <c r="L19" s="16">
        <f t="shared" si="2"/>
        <v>0</v>
      </c>
      <c r="M19" s="16">
        <f t="shared" si="2"/>
        <v>1</v>
      </c>
      <c r="N19" s="16">
        <f t="shared" si="2"/>
        <v>0</v>
      </c>
    </row>
    <row r="20" spans="1:16" ht="30" customHeight="1" x14ac:dyDescent="0.25">
      <c r="A20" s="17"/>
      <c r="B20" s="45" t="s">
        <v>98</v>
      </c>
      <c r="C20" s="37">
        <f>SUM(D20:G20)</f>
        <v>403</v>
      </c>
      <c r="D20" s="37">
        <v>403</v>
      </c>
      <c r="E20" s="37">
        <v>0</v>
      </c>
      <c r="F20" s="37">
        <v>0</v>
      </c>
      <c r="G20" s="37">
        <v>0</v>
      </c>
      <c r="H20" s="37">
        <v>403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6" ht="30" customHeight="1" x14ac:dyDescent="0.25">
      <c r="A21" s="17"/>
      <c r="B21" s="45" t="s">
        <v>99</v>
      </c>
      <c r="C21" s="37">
        <f>SUM(D21:G21)</f>
        <v>1442</v>
      </c>
      <c r="D21" s="37">
        <v>0</v>
      </c>
      <c r="E21" s="37">
        <v>0</v>
      </c>
      <c r="F21" s="37">
        <v>0</v>
      </c>
      <c r="G21" s="37">
        <v>1442</v>
      </c>
      <c r="H21" s="37">
        <v>1413</v>
      </c>
      <c r="I21" s="37">
        <v>0</v>
      </c>
      <c r="J21" s="37">
        <v>28</v>
      </c>
      <c r="K21" s="37">
        <v>0</v>
      </c>
      <c r="L21" s="37">
        <v>0</v>
      </c>
      <c r="M21" s="37">
        <v>1</v>
      </c>
      <c r="N21" s="37">
        <v>0</v>
      </c>
    </row>
    <row r="22" spans="1:16" ht="30" customHeight="1" x14ac:dyDescent="0.25">
      <c r="A22" s="15" t="s">
        <v>27</v>
      </c>
      <c r="B22" s="16" t="s">
        <v>28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6" ht="30" customHeight="1" x14ac:dyDescent="0.25">
      <c r="A23" s="15" t="s">
        <v>29</v>
      </c>
      <c r="B23" s="16" t="s">
        <v>30</v>
      </c>
      <c r="C23" s="32">
        <f t="shared" ref="C23:N23" si="3">SUM(C24:C45)</f>
        <v>458</v>
      </c>
      <c r="D23" s="32">
        <f t="shared" si="3"/>
        <v>384</v>
      </c>
      <c r="E23" s="32">
        <f t="shared" si="3"/>
        <v>56</v>
      </c>
      <c r="F23" s="32">
        <f t="shared" si="3"/>
        <v>17</v>
      </c>
      <c r="G23" s="32">
        <f t="shared" si="3"/>
        <v>1</v>
      </c>
      <c r="H23" s="32">
        <f t="shared" si="3"/>
        <v>346</v>
      </c>
      <c r="I23" s="32">
        <f t="shared" si="3"/>
        <v>3</v>
      </c>
      <c r="J23" s="32">
        <f t="shared" si="3"/>
        <v>34</v>
      </c>
      <c r="K23" s="32">
        <f t="shared" si="3"/>
        <v>3</v>
      </c>
      <c r="L23" s="32">
        <f t="shared" si="3"/>
        <v>0</v>
      </c>
      <c r="M23" s="32">
        <f t="shared" si="3"/>
        <v>13</v>
      </c>
      <c r="N23" s="32">
        <f t="shared" si="3"/>
        <v>0</v>
      </c>
    </row>
    <row r="24" spans="1:16" ht="15" customHeight="1" x14ac:dyDescent="0.25">
      <c r="A24" s="17"/>
      <c r="B24" s="46" t="s">
        <v>107</v>
      </c>
      <c r="C24" s="33">
        <f>SUM(D24:G24)</f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2">
        <v>0</v>
      </c>
      <c r="O24" s="22"/>
      <c r="P24" s="22"/>
    </row>
    <row r="25" spans="1:16" ht="15" customHeight="1" x14ac:dyDescent="0.25">
      <c r="A25" s="17"/>
      <c r="B25" s="46" t="s">
        <v>108</v>
      </c>
      <c r="C25" s="33">
        <f t="shared" ref="C25:C45" si="4">SUM(D25:G25)</f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2">
        <v>0</v>
      </c>
      <c r="O25" s="21"/>
      <c r="P25" s="22"/>
    </row>
    <row r="26" spans="1:16" ht="15" customHeight="1" x14ac:dyDescent="0.25">
      <c r="A26" s="17"/>
      <c r="B26" s="46" t="s">
        <v>109</v>
      </c>
      <c r="C26" s="33">
        <f t="shared" si="4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2">
        <v>0</v>
      </c>
      <c r="O26" s="22"/>
      <c r="P26" s="22"/>
    </row>
    <row r="27" spans="1:16" ht="15" customHeight="1" x14ac:dyDescent="0.25">
      <c r="A27" s="17"/>
      <c r="B27" s="46" t="s">
        <v>110</v>
      </c>
      <c r="C27" s="33">
        <f t="shared" si="4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2">
        <v>0</v>
      </c>
      <c r="O27" s="21"/>
      <c r="P27" s="22"/>
    </row>
    <row r="28" spans="1:16" ht="15" customHeight="1" x14ac:dyDescent="0.25">
      <c r="A28" s="17"/>
      <c r="B28" s="46" t="s">
        <v>111</v>
      </c>
      <c r="C28" s="33">
        <f t="shared" si="4"/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2">
        <v>0</v>
      </c>
      <c r="O28" s="22"/>
      <c r="P28" s="22"/>
    </row>
    <row r="29" spans="1:16" ht="18.75" customHeight="1" x14ac:dyDescent="0.25">
      <c r="A29" s="17"/>
      <c r="B29" s="46" t="s">
        <v>128</v>
      </c>
      <c r="C29" s="33">
        <f t="shared" si="4"/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2">
        <v>0</v>
      </c>
      <c r="O29" s="22"/>
      <c r="P29" s="22"/>
    </row>
    <row r="30" spans="1:16" ht="15" customHeight="1" x14ac:dyDescent="0.25">
      <c r="A30" s="17"/>
      <c r="B30" s="46" t="s">
        <v>112</v>
      </c>
      <c r="C30" s="33">
        <f t="shared" si="4"/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2">
        <v>0</v>
      </c>
      <c r="O30" s="22"/>
      <c r="P30" s="22"/>
    </row>
    <row r="31" spans="1:16" ht="30" customHeight="1" x14ac:dyDescent="0.25">
      <c r="A31" s="17"/>
      <c r="B31" s="46" t="s">
        <v>122</v>
      </c>
      <c r="C31" s="33">
        <f t="shared" si="4"/>
        <v>102</v>
      </c>
      <c r="D31" s="33">
        <v>93</v>
      </c>
      <c r="E31" s="33">
        <v>9</v>
      </c>
      <c r="F31" s="33">
        <v>0</v>
      </c>
      <c r="G31" s="33">
        <v>0</v>
      </c>
      <c r="H31" s="33">
        <v>98</v>
      </c>
      <c r="I31" s="33">
        <v>0</v>
      </c>
      <c r="J31" s="33">
        <v>2</v>
      </c>
      <c r="K31" s="33">
        <v>0</v>
      </c>
      <c r="L31" s="33">
        <v>0</v>
      </c>
      <c r="M31" s="33">
        <v>0</v>
      </c>
      <c r="N31" s="32">
        <v>0</v>
      </c>
      <c r="O31" s="21"/>
      <c r="P31" s="22"/>
    </row>
    <row r="32" spans="1:16" ht="30" customHeight="1" x14ac:dyDescent="0.25">
      <c r="A32" s="17"/>
      <c r="B32" s="44" t="s">
        <v>130</v>
      </c>
      <c r="C32" s="33">
        <f t="shared" si="4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2">
        <v>0</v>
      </c>
      <c r="O32" s="21"/>
      <c r="P32" s="22"/>
    </row>
    <row r="33" spans="1:16" ht="15" customHeight="1" x14ac:dyDescent="0.25">
      <c r="A33" s="17"/>
      <c r="B33" s="46" t="s">
        <v>113</v>
      </c>
      <c r="C33" s="33">
        <f t="shared" si="4"/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2">
        <v>0</v>
      </c>
      <c r="O33" s="21"/>
      <c r="P33" s="22"/>
    </row>
    <row r="34" spans="1:16" ht="30" customHeight="1" x14ac:dyDescent="0.25">
      <c r="A34" s="17"/>
      <c r="B34" s="46" t="s">
        <v>121</v>
      </c>
      <c r="C34" s="33">
        <f t="shared" si="4"/>
        <v>71</v>
      </c>
      <c r="D34" s="33">
        <v>63</v>
      </c>
      <c r="E34" s="33">
        <v>8</v>
      </c>
      <c r="F34" s="33">
        <v>0</v>
      </c>
      <c r="G34" s="33">
        <v>0</v>
      </c>
      <c r="H34" s="33">
        <v>59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2">
        <v>0</v>
      </c>
      <c r="O34" s="22"/>
      <c r="P34" s="22"/>
    </row>
    <row r="35" spans="1:16" ht="15" customHeight="1" x14ac:dyDescent="0.25">
      <c r="A35" s="17"/>
      <c r="B35" s="46" t="s">
        <v>114</v>
      </c>
      <c r="C35" s="33">
        <f t="shared" si="4"/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2">
        <v>0</v>
      </c>
      <c r="O35" s="21"/>
      <c r="P35" s="22"/>
    </row>
    <row r="36" spans="1:16" ht="25.5" customHeight="1" x14ac:dyDescent="0.25">
      <c r="A36" s="17"/>
      <c r="B36" s="47" t="s">
        <v>134</v>
      </c>
      <c r="C36" s="33">
        <f t="shared" si="4"/>
        <v>89</v>
      </c>
      <c r="D36" s="33">
        <v>72</v>
      </c>
      <c r="E36" s="33">
        <v>10</v>
      </c>
      <c r="F36" s="33">
        <v>6</v>
      </c>
      <c r="G36" s="33">
        <v>1</v>
      </c>
      <c r="H36" s="33">
        <v>59</v>
      </c>
      <c r="I36" s="33">
        <v>0</v>
      </c>
      <c r="J36" s="33">
        <v>9</v>
      </c>
      <c r="K36" s="33">
        <v>0</v>
      </c>
      <c r="L36" s="33">
        <v>0</v>
      </c>
      <c r="M36" s="33">
        <v>0</v>
      </c>
      <c r="N36" s="32">
        <v>0</v>
      </c>
      <c r="O36" s="22"/>
      <c r="P36" s="22"/>
    </row>
    <row r="37" spans="1:16" ht="15" customHeight="1" x14ac:dyDescent="0.25">
      <c r="A37" s="17"/>
      <c r="B37" s="46" t="s">
        <v>115</v>
      </c>
      <c r="C37" s="33">
        <f t="shared" si="4"/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2">
        <v>0</v>
      </c>
      <c r="O37" s="21"/>
      <c r="P37" s="22"/>
    </row>
    <row r="38" spans="1:16" ht="15" customHeight="1" x14ac:dyDescent="0.25">
      <c r="A38" s="17"/>
      <c r="B38" s="46" t="s">
        <v>116</v>
      </c>
      <c r="C38" s="33">
        <f t="shared" si="4"/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2">
        <v>0</v>
      </c>
      <c r="O38" s="21"/>
      <c r="P38" s="22"/>
    </row>
    <row r="39" spans="1:16" ht="15" customHeight="1" x14ac:dyDescent="0.25">
      <c r="A39" s="17"/>
      <c r="B39" s="46" t="s">
        <v>117</v>
      </c>
      <c r="C39" s="33">
        <f t="shared" si="4"/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2">
        <v>0</v>
      </c>
      <c r="O39" s="22"/>
      <c r="P39" s="22"/>
    </row>
    <row r="40" spans="1:16" ht="15" customHeight="1" x14ac:dyDescent="0.25">
      <c r="A40" s="17"/>
      <c r="B40" s="46" t="s">
        <v>118</v>
      </c>
      <c r="C40" s="33">
        <f t="shared" si="4"/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2">
        <v>0</v>
      </c>
      <c r="O40" s="22"/>
      <c r="P40" s="22"/>
    </row>
    <row r="41" spans="1:16" ht="30" customHeight="1" x14ac:dyDescent="0.25">
      <c r="A41" s="17"/>
      <c r="B41" s="46" t="s">
        <v>123</v>
      </c>
      <c r="C41" s="33">
        <f t="shared" si="4"/>
        <v>90</v>
      </c>
      <c r="D41" s="33">
        <v>79</v>
      </c>
      <c r="E41" s="33">
        <v>8</v>
      </c>
      <c r="F41" s="33">
        <v>3</v>
      </c>
      <c r="G41" s="33">
        <v>0</v>
      </c>
      <c r="H41" s="33">
        <v>60</v>
      </c>
      <c r="I41" s="33">
        <v>0</v>
      </c>
      <c r="J41" s="33">
        <v>8</v>
      </c>
      <c r="K41" s="33">
        <v>3</v>
      </c>
      <c r="L41" s="33">
        <v>0</v>
      </c>
      <c r="M41" s="33">
        <v>8</v>
      </c>
      <c r="N41" s="32">
        <v>0</v>
      </c>
      <c r="O41" s="22"/>
      <c r="P41" s="22"/>
    </row>
    <row r="42" spans="1:16" ht="15" customHeight="1" x14ac:dyDescent="0.25">
      <c r="A42" s="17"/>
      <c r="B42" s="46" t="s">
        <v>119</v>
      </c>
      <c r="C42" s="33">
        <f t="shared" si="4"/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2">
        <v>0</v>
      </c>
    </row>
    <row r="43" spans="1:16" ht="30" customHeight="1" x14ac:dyDescent="0.25">
      <c r="A43" s="17"/>
      <c r="B43" s="46" t="s">
        <v>124</v>
      </c>
      <c r="C43" s="33">
        <f>SUM(D43:G43)</f>
        <v>106</v>
      </c>
      <c r="D43" s="33">
        <v>77</v>
      </c>
      <c r="E43" s="33">
        <v>21</v>
      </c>
      <c r="F43" s="33">
        <v>8</v>
      </c>
      <c r="G43" s="33">
        <v>0</v>
      </c>
      <c r="H43" s="33">
        <v>70</v>
      </c>
      <c r="I43" s="33">
        <v>3</v>
      </c>
      <c r="J43" s="33">
        <v>15</v>
      </c>
      <c r="K43" s="33">
        <v>0</v>
      </c>
      <c r="L43" s="33">
        <v>0</v>
      </c>
      <c r="M43" s="33">
        <v>5</v>
      </c>
      <c r="N43" s="32">
        <v>0</v>
      </c>
    </row>
    <row r="44" spans="1:16" ht="15" customHeight="1" x14ac:dyDescent="0.25">
      <c r="A44" s="17"/>
      <c r="B44" s="46" t="s">
        <v>120</v>
      </c>
      <c r="C44" s="33">
        <f t="shared" si="4"/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2">
        <v>0</v>
      </c>
    </row>
    <row r="45" spans="1:16" ht="15" customHeight="1" x14ac:dyDescent="0.25">
      <c r="A45" s="17"/>
      <c r="B45" s="46" t="s">
        <v>136</v>
      </c>
      <c r="C45" s="33">
        <f t="shared" si="4"/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2">
        <v>0</v>
      </c>
    </row>
    <row r="46" spans="1:16" ht="30" customHeight="1" x14ac:dyDescent="0.25">
      <c r="A46" s="15" t="s">
        <v>31</v>
      </c>
      <c r="B46" s="16" t="s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6" ht="30" customHeight="1" x14ac:dyDescent="0.25">
      <c r="A47" s="15" t="s">
        <v>33</v>
      </c>
      <c r="B47" s="16" t="s">
        <v>34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</row>
    <row r="48" spans="1:16" x14ac:dyDescent="0.25">
      <c r="A48" s="15" t="s">
        <v>35</v>
      </c>
      <c r="B48" s="16" t="s">
        <v>36</v>
      </c>
      <c r="C48" s="16">
        <f t="shared" ref="C48:N48" si="5">SUM(C6+C7+C8+C9+C17+C18+C19+C22+C23+C46+C47)</f>
        <v>3168</v>
      </c>
      <c r="D48" s="16">
        <f t="shared" si="5"/>
        <v>1455</v>
      </c>
      <c r="E48" s="16">
        <f t="shared" si="5"/>
        <v>193</v>
      </c>
      <c r="F48" s="16">
        <f t="shared" si="5"/>
        <v>68</v>
      </c>
      <c r="G48" s="16">
        <f t="shared" si="5"/>
        <v>1452</v>
      </c>
      <c r="H48" s="16">
        <f t="shared" si="5"/>
        <v>2745</v>
      </c>
      <c r="I48" s="16">
        <f t="shared" si="5"/>
        <v>3</v>
      </c>
      <c r="J48" s="16">
        <f t="shared" si="5"/>
        <v>93</v>
      </c>
      <c r="K48" s="16">
        <f t="shared" si="5"/>
        <v>3</v>
      </c>
      <c r="L48" s="16">
        <f t="shared" si="5"/>
        <v>0</v>
      </c>
      <c r="M48" s="16">
        <f t="shared" si="5"/>
        <v>82</v>
      </c>
      <c r="N48" s="16">
        <f t="shared" si="5"/>
        <v>0</v>
      </c>
    </row>
    <row r="49" spans="1:16" ht="21.75" customHeight="1" x14ac:dyDescent="0.25">
      <c r="A49" s="56" t="s">
        <v>127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1"/>
      <c r="P49" s="11"/>
    </row>
  </sheetData>
  <mergeCells count="8">
    <mergeCell ref="A49:N49"/>
    <mergeCell ref="B3:B4"/>
    <mergeCell ref="A1:N1"/>
    <mergeCell ref="A2:N2"/>
    <mergeCell ref="A3:A4"/>
    <mergeCell ref="C3:C4"/>
    <mergeCell ref="D3:G3"/>
    <mergeCell ref="H3:N3"/>
  </mergeCells>
  <pageMargins left="0.39370078740157483" right="0.19685039370078741" top="0.19685039370078741" bottom="0.19685039370078741" header="0.19685039370078741" footer="0.19685039370078741"/>
  <pageSetup paperSize="9" scale="7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110" zoomScaleNormal="11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O51" sqref="O51"/>
    </sheetView>
  </sheetViews>
  <sheetFormatPr defaultRowHeight="15" x14ac:dyDescent="0.25"/>
  <cols>
    <col min="1" max="1" width="3.7109375" customWidth="1"/>
    <col min="2" max="2" width="50.7109375" customWidth="1"/>
    <col min="18" max="18" width="11.85546875" customWidth="1"/>
  </cols>
  <sheetData>
    <row r="1" spans="1:18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 x14ac:dyDescent="0.25">
      <c r="A2" s="50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.75" customHeight="1" x14ac:dyDescent="0.25">
      <c r="A3" s="51" t="s">
        <v>2</v>
      </c>
      <c r="B3" s="53" t="s">
        <v>38</v>
      </c>
      <c r="C3" s="51" t="s">
        <v>97</v>
      </c>
      <c r="D3" s="51"/>
      <c r="E3" s="51" t="s">
        <v>73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6" customHeight="1" x14ac:dyDescent="0.25">
      <c r="A4" s="51"/>
      <c r="B4" s="53"/>
      <c r="C4" s="59" t="s">
        <v>87</v>
      </c>
      <c r="D4" s="59" t="s">
        <v>88</v>
      </c>
      <c r="E4" s="51" t="s">
        <v>91</v>
      </c>
      <c r="F4" s="51"/>
      <c r="G4" s="51" t="s">
        <v>89</v>
      </c>
      <c r="H4" s="51"/>
      <c r="I4" s="51" t="s">
        <v>92</v>
      </c>
      <c r="J4" s="51"/>
      <c r="K4" s="51" t="s">
        <v>93</v>
      </c>
      <c r="L4" s="51"/>
      <c r="M4" s="51" t="s">
        <v>94</v>
      </c>
      <c r="N4" s="51"/>
      <c r="O4" s="51" t="s">
        <v>95</v>
      </c>
      <c r="P4" s="51"/>
      <c r="Q4" s="51" t="s">
        <v>90</v>
      </c>
      <c r="R4" s="51" t="s">
        <v>96</v>
      </c>
    </row>
    <row r="5" spans="1:18" ht="30.75" customHeight="1" x14ac:dyDescent="0.25">
      <c r="A5" s="51"/>
      <c r="B5" s="53"/>
      <c r="C5" s="59"/>
      <c r="D5" s="59"/>
      <c r="E5" s="13" t="s">
        <v>87</v>
      </c>
      <c r="F5" s="13" t="s">
        <v>88</v>
      </c>
      <c r="G5" s="13" t="s">
        <v>87</v>
      </c>
      <c r="H5" s="13" t="s">
        <v>88</v>
      </c>
      <c r="I5" s="13" t="s">
        <v>87</v>
      </c>
      <c r="J5" s="13" t="s">
        <v>88</v>
      </c>
      <c r="K5" s="13" t="s">
        <v>87</v>
      </c>
      <c r="L5" s="13" t="s">
        <v>88</v>
      </c>
      <c r="M5" s="13" t="s">
        <v>87</v>
      </c>
      <c r="N5" s="13" t="s">
        <v>88</v>
      </c>
      <c r="O5" s="13" t="s">
        <v>87</v>
      </c>
      <c r="P5" s="13" t="s">
        <v>88</v>
      </c>
      <c r="Q5" s="51"/>
      <c r="R5" s="51"/>
    </row>
    <row r="6" spans="1:18" x14ac:dyDescent="0.25">
      <c r="A6" s="13">
        <v>62</v>
      </c>
      <c r="B6" s="13">
        <v>63</v>
      </c>
      <c r="C6" s="13">
        <v>64</v>
      </c>
      <c r="D6" s="13">
        <v>65</v>
      </c>
      <c r="E6" s="13">
        <v>66</v>
      </c>
      <c r="F6" s="13">
        <v>67</v>
      </c>
      <c r="G6" s="13">
        <v>68</v>
      </c>
      <c r="H6" s="13">
        <v>69</v>
      </c>
      <c r="I6" s="13">
        <v>70</v>
      </c>
      <c r="J6" s="13">
        <v>71</v>
      </c>
      <c r="K6" s="13">
        <v>72</v>
      </c>
      <c r="L6" s="13">
        <v>73</v>
      </c>
      <c r="M6" s="13">
        <v>74</v>
      </c>
      <c r="N6" s="13">
        <v>75</v>
      </c>
      <c r="O6" s="13">
        <v>76</v>
      </c>
      <c r="P6" s="13">
        <v>77</v>
      </c>
      <c r="Q6" s="13">
        <v>78</v>
      </c>
      <c r="R6" s="13">
        <v>79</v>
      </c>
    </row>
    <row r="7" spans="1:18" s="26" customFormat="1" ht="30" customHeight="1" x14ac:dyDescent="0.25">
      <c r="A7" s="15" t="s">
        <v>15</v>
      </c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/>
      <c r="R7" s="20"/>
    </row>
    <row r="8" spans="1:18" ht="30" customHeight="1" x14ac:dyDescent="0.25">
      <c r="A8" s="15" t="s">
        <v>16</v>
      </c>
      <c r="B8" s="16" t="s">
        <v>125</v>
      </c>
      <c r="C8" s="16">
        <f>SUM(E8:G8,I8,K8,M8,O8)</f>
        <v>9570</v>
      </c>
      <c r="D8" s="16">
        <f>SUM(F8+H8+J8+L8+N8+P8)</f>
        <v>29194</v>
      </c>
      <c r="E8" s="16">
        <v>0</v>
      </c>
      <c r="F8" s="16">
        <v>0</v>
      </c>
      <c r="G8" s="16">
        <v>78</v>
      </c>
      <c r="H8" s="16">
        <v>0</v>
      </c>
      <c r="I8" s="16">
        <v>44</v>
      </c>
      <c r="J8" s="16">
        <v>208</v>
      </c>
      <c r="K8" s="16">
        <v>7588</v>
      </c>
      <c r="L8" s="16">
        <v>0</v>
      </c>
      <c r="M8" s="16">
        <v>225</v>
      </c>
      <c r="N8" s="16">
        <v>13294</v>
      </c>
      <c r="O8" s="16">
        <v>1635</v>
      </c>
      <c r="P8" s="16">
        <v>15692</v>
      </c>
      <c r="Q8" s="16">
        <v>0</v>
      </c>
      <c r="R8" s="16">
        <v>0</v>
      </c>
    </row>
    <row r="9" spans="1:18" ht="30" customHeight="1" x14ac:dyDescent="0.25">
      <c r="A9" s="15" t="s">
        <v>17</v>
      </c>
      <c r="B9" s="16" t="s">
        <v>18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34">
        <v>0</v>
      </c>
      <c r="R9" s="34">
        <v>0</v>
      </c>
    </row>
    <row r="10" spans="1:18" ht="30" customHeight="1" x14ac:dyDescent="0.25">
      <c r="A10" s="15" t="s">
        <v>19</v>
      </c>
      <c r="B10" s="16" t="s">
        <v>20</v>
      </c>
      <c r="C10" s="16">
        <f t="shared" ref="C10:R10" si="0">SUM(C11:C17)</f>
        <v>689916</v>
      </c>
      <c r="D10" s="16">
        <f t="shared" si="0"/>
        <v>90507</v>
      </c>
      <c r="E10" s="16">
        <f t="shared" si="0"/>
        <v>12899</v>
      </c>
      <c r="F10" s="16">
        <f t="shared" si="0"/>
        <v>0</v>
      </c>
      <c r="G10" s="16">
        <f t="shared" si="0"/>
        <v>160562</v>
      </c>
      <c r="H10" s="16">
        <f t="shared" si="0"/>
        <v>9037</v>
      </c>
      <c r="I10" s="16">
        <f t="shared" si="0"/>
        <v>3350</v>
      </c>
      <c r="J10" s="16">
        <f t="shared" si="0"/>
        <v>1705</v>
      </c>
      <c r="K10" s="16">
        <f t="shared" si="0"/>
        <v>261359</v>
      </c>
      <c r="L10" s="16">
        <f t="shared" si="0"/>
        <v>51472</v>
      </c>
      <c r="M10" s="16">
        <f t="shared" si="0"/>
        <v>28413</v>
      </c>
      <c r="N10" s="16">
        <f t="shared" si="0"/>
        <v>4595</v>
      </c>
      <c r="O10" s="16">
        <f t="shared" si="0"/>
        <v>223333</v>
      </c>
      <c r="P10" s="16">
        <f t="shared" si="0"/>
        <v>23698</v>
      </c>
      <c r="Q10" s="16">
        <f t="shared" si="0"/>
        <v>0</v>
      </c>
      <c r="R10" s="16">
        <f t="shared" si="0"/>
        <v>0</v>
      </c>
    </row>
    <row r="11" spans="1:18" ht="15" customHeight="1" x14ac:dyDescent="0.25">
      <c r="A11" s="17"/>
      <c r="B11" s="44" t="s">
        <v>100</v>
      </c>
      <c r="C11" s="33">
        <f>SUM(E11+G11+I11+K11+M11+O11)</f>
        <v>57319</v>
      </c>
      <c r="D11" s="37">
        <f>SUM(F11+H11+J11+L11+N11+P11)</f>
        <v>9081</v>
      </c>
      <c r="E11" s="37">
        <v>0</v>
      </c>
      <c r="F11" s="37">
        <v>0</v>
      </c>
      <c r="G11" s="37">
        <v>16098</v>
      </c>
      <c r="H11" s="37">
        <v>104</v>
      </c>
      <c r="I11" s="37">
        <v>0</v>
      </c>
      <c r="J11" s="37">
        <v>98</v>
      </c>
      <c r="K11" s="37">
        <v>24335</v>
      </c>
      <c r="L11" s="37">
        <v>7211</v>
      </c>
      <c r="M11" s="37">
        <v>2056</v>
      </c>
      <c r="N11" s="37">
        <v>106</v>
      </c>
      <c r="O11" s="37">
        <v>14830</v>
      </c>
      <c r="P11" s="37">
        <v>1562</v>
      </c>
      <c r="Q11" s="35">
        <v>0</v>
      </c>
      <c r="R11" s="35">
        <v>0</v>
      </c>
    </row>
    <row r="12" spans="1:18" ht="15" customHeight="1" x14ac:dyDescent="0.25">
      <c r="A12" s="17"/>
      <c r="B12" s="44" t="s">
        <v>101</v>
      </c>
      <c r="C12" s="33">
        <f t="shared" ref="C12:C17" si="1">SUM(E12+G12+I12+K12+M12+O12)</f>
        <v>122037</v>
      </c>
      <c r="D12" s="37">
        <f t="shared" ref="D12:D17" si="2">SUM(F12+H12+J12+L12+N12+P12)</f>
        <v>0</v>
      </c>
      <c r="E12" s="37">
        <v>0</v>
      </c>
      <c r="F12" s="37">
        <v>0</v>
      </c>
      <c r="G12" s="37">
        <v>20460</v>
      </c>
      <c r="H12" s="37">
        <v>0</v>
      </c>
      <c r="I12" s="37">
        <v>30</v>
      </c>
      <c r="J12" s="37">
        <v>0</v>
      </c>
      <c r="K12" s="37">
        <v>41390</v>
      </c>
      <c r="L12" s="37">
        <v>0</v>
      </c>
      <c r="M12" s="37">
        <v>6825</v>
      </c>
      <c r="N12" s="37">
        <v>0</v>
      </c>
      <c r="O12" s="37">
        <v>53332</v>
      </c>
      <c r="P12" s="37">
        <v>0</v>
      </c>
      <c r="Q12" s="35">
        <v>0</v>
      </c>
      <c r="R12" s="35">
        <v>0</v>
      </c>
    </row>
    <row r="13" spans="1:18" ht="15" customHeight="1" x14ac:dyDescent="0.25">
      <c r="A13" s="17"/>
      <c r="B13" s="44" t="s">
        <v>102</v>
      </c>
      <c r="C13" s="33">
        <f t="shared" si="1"/>
        <v>51962</v>
      </c>
      <c r="D13" s="37">
        <f t="shared" si="2"/>
        <v>971</v>
      </c>
      <c r="E13" s="37">
        <v>0</v>
      </c>
      <c r="F13" s="37">
        <v>0</v>
      </c>
      <c r="G13" s="37">
        <v>8875</v>
      </c>
      <c r="H13" s="37">
        <v>0</v>
      </c>
      <c r="I13" s="37">
        <v>42</v>
      </c>
      <c r="J13" s="37">
        <v>32</v>
      </c>
      <c r="K13" s="37">
        <v>19799</v>
      </c>
      <c r="L13" s="37">
        <v>603</v>
      </c>
      <c r="M13" s="37">
        <v>10758</v>
      </c>
      <c r="N13" s="37">
        <v>165</v>
      </c>
      <c r="O13" s="37">
        <v>12488</v>
      </c>
      <c r="P13" s="37">
        <v>171</v>
      </c>
      <c r="Q13" s="35">
        <v>0</v>
      </c>
      <c r="R13" s="35">
        <v>0</v>
      </c>
    </row>
    <row r="14" spans="1:18" ht="15" customHeight="1" x14ac:dyDescent="0.25">
      <c r="A14" s="17"/>
      <c r="B14" s="44" t="s">
        <v>103</v>
      </c>
      <c r="C14" s="33">
        <f t="shared" si="1"/>
        <v>60090</v>
      </c>
      <c r="D14" s="37">
        <f t="shared" si="2"/>
        <v>7479</v>
      </c>
      <c r="E14" s="37">
        <v>0</v>
      </c>
      <c r="F14" s="37">
        <v>0</v>
      </c>
      <c r="G14" s="37">
        <v>14576</v>
      </c>
      <c r="H14" s="37">
        <v>234</v>
      </c>
      <c r="I14" s="37">
        <v>60</v>
      </c>
      <c r="J14" s="37">
        <v>384</v>
      </c>
      <c r="K14" s="37">
        <v>23264</v>
      </c>
      <c r="L14" s="37">
        <v>2835</v>
      </c>
      <c r="M14" s="37">
        <v>1123</v>
      </c>
      <c r="N14" s="37">
        <v>1000</v>
      </c>
      <c r="O14" s="37">
        <v>21067</v>
      </c>
      <c r="P14" s="37">
        <v>3026</v>
      </c>
      <c r="Q14" s="35">
        <v>0</v>
      </c>
      <c r="R14" s="35">
        <v>0</v>
      </c>
    </row>
    <row r="15" spans="1:18" ht="15" customHeight="1" x14ac:dyDescent="0.25">
      <c r="A15" s="17"/>
      <c r="B15" s="44" t="s">
        <v>104</v>
      </c>
      <c r="C15" s="33">
        <f t="shared" si="1"/>
        <v>136389</v>
      </c>
      <c r="D15" s="37">
        <f t="shared" si="2"/>
        <v>33565</v>
      </c>
      <c r="E15" s="37">
        <v>25</v>
      </c>
      <c r="F15" s="37">
        <v>0</v>
      </c>
      <c r="G15" s="37">
        <v>64807</v>
      </c>
      <c r="H15" s="37">
        <v>8314</v>
      </c>
      <c r="I15" s="37">
        <v>124</v>
      </c>
      <c r="J15" s="37">
        <v>0</v>
      </c>
      <c r="K15" s="37">
        <v>49681</v>
      </c>
      <c r="L15" s="37">
        <v>11384</v>
      </c>
      <c r="M15" s="37">
        <v>1155</v>
      </c>
      <c r="N15" s="37">
        <v>2780</v>
      </c>
      <c r="O15" s="37">
        <v>20597</v>
      </c>
      <c r="P15" s="37">
        <v>11087</v>
      </c>
      <c r="Q15" s="35">
        <v>0</v>
      </c>
      <c r="R15" s="35">
        <v>0</v>
      </c>
    </row>
    <row r="16" spans="1:18" ht="15" customHeight="1" x14ac:dyDescent="0.25">
      <c r="A16" s="17"/>
      <c r="B16" s="44" t="s">
        <v>105</v>
      </c>
      <c r="C16" s="33">
        <f t="shared" si="1"/>
        <v>71043</v>
      </c>
      <c r="D16" s="37">
        <f t="shared" si="2"/>
        <v>39411</v>
      </c>
      <c r="E16" s="37">
        <v>0</v>
      </c>
      <c r="F16" s="37">
        <v>0</v>
      </c>
      <c r="G16" s="37">
        <v>11353</v>
      </c>
      <c r="H16" s="37">
        <v>385</v>
      </c>
      <c r="I16" s="37">
        <v>188</v>
      </c>
      <c r="J16" s="37">
        <v>1191</v>
      </c>
      <c r="K16" s="37">
        <v>24640</v>
      </c>
      <c r="L16" s="37">
        <v>29439</v>
      </c>
      <c r="M16" s="37">
        <v>1101</v>
      </c>
      <c r="N16" s="37">
        <v>544</v>
      </c>
      <c r="O16" s="37">
        <v>33761</v>
      </c>
      <c r="P16" s="37">
        <v>7852</v>
      </c>
      <c r="Q16" s="35">
        <v>0</v>
      </c>
      <c r="R16" s="35">
        <v>0</v>
      </c>
    </row>
    <row r="17" spans="1:18" ht="15" customHeight="1" x14ac:dyDescent="0.25">
      <c r="A17" s="17"/>
      <c r="B17" s="44" t="s">
        <v>106</v>
      </c>
      <c r="C17" s="33">
        <f t="shared" si="1"/>
        <v>191076</v>
      </c>
      <c r="D17" s="37">
        <f t="shared" si="2"/>
        <v>0</v>
      </c>
      <c r="E17" s="37">
        <v>12874</v>
      </c>
      <c r="F17" s="37">
        <v>0</v>
      </c>
      <c r="G17" s="37">
        <v>24393</v>
      </c>
      <c r="H17" s="37">
        <v>0</v>
      </c>
      <c r="I17" s="33">
        <v>2906</v>
      </c>
      <c r="J17" s="37">
        <v>0</v>
      </c>
      <c r="K17" s="37">
        <v>78250</v>
      </c>
      <c r="L17" s="37">
        <v>0</v>
      </c>
      <c r="M17" s="37">
        <v>5395</v>
      </c>
      <c r="N17" s="37">
        <v>0</v>
      </c>
      <c r="O17" s="37">
        <v>67258</v>
      </c>
      <c r="P17" s="37">
        <v>0</v>
      </c>
      <c r="Q17" s="35">
        <v>0</v>
      </c>
      <c r="R17" s="35">
        <v>0</v>
      </c>
    </row>
    <row r="18" spans="1:18" ht="30" customHeight="1" x14ac:dyDescent="0.25">
      <c r="A18" s="15" t="s">
        <v>21</v>
      </c>
      <c r="B18" s="16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34">
        <v>0</v>
      </c>
      <c r="R18" s="34">
        <v>0</v>
      </c>
    </row>
    <row r="19" spans="1:18" ht="30" customHeight="1" x14ac:dyDescent="0.25">
      <c r="A19" s="15" t="s">
        <v>23</v>
      </c>
      <c r="B19" s="16" t="s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34">
        <v>0</v>
      </c>
      <c r="R19" s="34">
        <v>0</v>
      </c>
    </row>
    <row r="20" spans="1:18" ht="30" customHeight="1" x14ac:dyDescent="0.25">
      <c r="A20" s="15" t="s">
        <v>25</v>
      </c>
      <c r="B20" s="16" t="s">
        <v>26</v>
      </c>
      <c r="C20" s="16">
        <f>SUM(C21:C22)</f>
        <v>500136</v>
      </c>
      <c r="D20" s="16">
        <f t="shared" ref="D20:P20" si="3">SUM(D21:D22)</f>
        <v>217180</v>
      </c>
      <c r="E20" s="16">
        <f t="shared" si="3"/>
        <v>0</v>
      </c>
      <c r="F20" s="16">
        <f t="shared" si="3"/>
        <v>0</v>
      </c>
      <c r="G20" s="16">
        <f t="shared" si="3"/>
        <v>102020</v>
      </c>
      <c r="H20" s="16">
        <f t="shared" si="3"/>
        <v>55111</v>
      </c>
      <c r="I20" s="16">
        <f t="shared" si="3"/>
        <v>20404</v>
      </c>
      <c r="J20" s="16">
        <f t="shared" si="3"/>
        <v>11022</v>
      </c>
      <c r="K20" s="16">
        <f t="shared" si="3"/>
        <v>137873</v>
      </c>
      <c r="L20" s="16">
        <f t="shared" si="3"/>
        <v>30569</v>
      </c>
      <c r="M20" s="16">
        <f t="shared" si="3"/>
        <v>81616</v>
      </c>
      <c r="N20" s="16">
        <f t="shared" si="3"/>
        <v>48856</v>
      </c>
      <c r="O20" s="16">
        <f t="shared" si="3"/>
        <v>158223</v>
      </c>
      <c r="P20" s="16">
        <f t="shared" si="3"/>
        <v>71622</v>
      </c>
      <c r="Q20" s="16">
        <f>SUM(Q21:Q22)</f>
        <v>0</v>
      </c>
      <c r="R20" s="16">
        <f>SUM(R21:R22)</f>
        <v>0</v>
      </c>
    </row>
    <row r="21" spans="1:18" ht="30" customHeight="1" x14ac:dyDescent="0.25">
      <c r="A21" s="17"/>
      <c r="B21" s="45" t="s">
        <v>98</v>
      </c>
      <c r="C21" s="16">
        <f>SUM(E21+G21+I21+K21+M21+O21)</f>
        <v>113911</v>
      </c>
      <c r="D21" s="16">
        <f>SUM(F21+H21+J21+L21+N21+P21)</f>
        <v>62821</v>
      </c>
      <c r="E21" s="37">
        <v>0</v>
      </c>
      <c r="F21" s="37">
        <v>0</v>
      </c>
      <c r="G21" s="37">
        <v>24775</v>
      </c>
      <c r="H21" s="37">
        <v>17216</v>
      </c>
      <c r="I21" s="37">
        <v>4955</v>
      </c>
      <c r="J21" s="37">
        <v>3443</v>
      </c>
      <c r="K21" s="37">
        <v>29730</v>
      </c>
      <c r="L21" s="37">
        <v>6872</v>
      </c>
      <c r="M21" s="37">
        <v>19820</v>
      </c>
      <c r="N21" s="37">
        <v>13841</v>
      </c>
      <c r="O21" s="37">
        <v>34631</v>
      </c>
      <c r="P21" s="37">
        <v>21449</v>
      </c>
      <c r="Q21" s="35">
        <v>0</v>
      </c>
      <c r="R21" s="35">
        <v>0</v>
      </c>
    </row>
    <row r="22" spans="1:18" ht="30" customHeight="1" x14ac:dyDescent="0.25">
      <c r="A22" s="17"/>
      <c r="B22" s="45" t="s">
        <v>99</v>
      </c>
      <c r="C22" s="16">
        <f>SUM(E22+G22+I22+K22+M22+O22)</f>
        <v>386225</v>
      </c>
      <c r="D22" s="16">
        <f>SUM(F22+H22+J22+L22+N22+P22)</f>
        <v>154359</v>
      </c>
      <c r="E22" s="37">
        <v>0</v>
      </c>
      <c r="F22" s="37">
        <v>0</v>
      </c>
      <c r="G22" s="37">
        <v>77245</v>
      </c>
      <c r="H22" s="37">
        <v>37895</v>
      </c>
      <c r="I22" s="37">
        <v>15449</v>
      </c>
      <c r="J22" s="37">
        <v>7579</v>
      </c>
      <c r="K22" s="37">
        <v>108143</v>
      </c>
      <c r="L22" s="37">
        <v>23697</v>
      </c>
      <c r="M22" s="37">
        <v>61796</v>
      </c>
      <c r="N22" s="37">
        <v>35015</v>
      </c>
      <c r="O22" s="37">
        <v>123592</v>
      </c>
      <c r="P22" s="37">
        <v>50173</v>
      </c>
      <c r="Q22" s="35">
        <v>0</v>
      </c>
      <c r="R22" s="35">
        <v>0</v>
      </c>
    </row>
    <row r="23" spans="1:18" ht="30" customHeight="1" x14ac:dyDescent="0.25">
      <c r="A23" s="15" t="s">
        <v>27</v>
      </c>
      <c r="B23" s="16" t="s">
        <v>28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34">
        <v>0</v>
      </c>
      <c r="R23" s="34">
        <v>0</v>
      </c>
    </row>
    <row r="24" spans="1:18" ht="30" customHeight="1" x14ac:dyDescent="0.25">
      <c r="A24" s="15" t="s">
        <v>29</v>
      </c>
      <c r="B24" s="16" t="s">
        <v>30</v>
      </c>
      <c r="C24" s="32">
        <f t="shared" ref="C24:R24" si="4">SUM(C25:C46)</f>
        <v>259365</v>
      </c>
      <c r="D24" s="32">
        <f t="shared" si="4"/>
        <v>468259</v>
      </c>
      <c r="E24" s="32">
        <f t="shared" si="4"/>
        <v>0</v>
      </c>
      <c r="F24" s="32">
        <f t="shared" si="4"/>
        <v>1092</v>
      </c>
      <c r="G24" s="32">
        <f t="shared" si="4"/>
        <v>43404</v>
      </c>
      <c r="H24" s="32">
        <f t="shared" si="4"/>
        <v>12675</v>
      </c>
      <c r="I24" s="32">
        <f t="shared" si="4"/>
        <v>1067</v>
      </c>
      <c r="J24" s="32">
        <f t="shared" si="4"/>
        <v>12399</v>
      </c>
      <c r="K24" s="32">
        <f t="shared" si="4"/>
        <v>117042</v>
      </c>
      <c r="L24" s="32">
        <f t="shared" si="4"/>
        <v>154118</v>
      </c>
      <c r="M24" s="32">
        <f t="shared" si="4"/>
        <v>11134</v>
      </c>
      <c r="N24" s="32">
        <f t="shared" si="4"/>
        <v>51863</v>
      </c>
      <c r="O24" s="32">
        <f t="shared" si="4"/>
        <v>86718</v>
      </c>
      <c r="P24" s="32">
        <f t="shared" si="4"/>
        <v>236112</v>
      </c>
      <c r="Q24" s="32">
        <f t="shared" si="4"/>
        <v>1023</v>
      </c>
      <c r="R24" s="32">
        <f t="shared" si="4"/>
        <v>79250</v>
      </c>
    </row>
    <row r="25" spans="1:18" ht="15" customHeight="1" x14ac:dyDescent="0.25">
      <c r="A25" s="17"/>
      <c r="B25" s="46" t="s">
        <v>107</v>
      </c>
      <c r="C25" s="33">
        <f>SUM(E25+G25+I25+K25+M25+O25)</f>
        <v>0</v>
      </c>
      <c r="D25" s="33">
        <f>SUM(F25+H25+J25+L25+N25+P25)</f>
        <v>12428</v>
      </c>
      <c r="E25" s="33">
        <v>0</v>
      </c>
      <c r="F25" s="33">
        <v>3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4545</v>
      </c>
      <c r="M25" s="33">
        <v>0</v>
      </c>
      <c r="N25" s="33">
        <v>2764</v>
      </c>
      <c r="O25" s="33">
        <v>0</v>
      </c>
      <c r="P25" s="33">
        <v>5113</v>
      </c>
      <c r="Q25" s="35">
        <v>0</v>
      </c>
      <c r="R25" s="35">
        <v>0</v>
      </c>
    </row>
    <row r="26" spans="1:18" ht="15" customHeight="1" x14ac:dyDescent="0.25">
      <c r="A26" s="17"/>
      <c r="B26" s="46" t="s">
        <v>108</v>
      </c>
      <c r="C26" s="33">
        <f t="shared" ref="C26:C46" si="5">SUM(E26+G26+I26+K26+M26+O26)</f>
        <v>0</v>
      </c>
      <c r="D26" s="33">
        <f t="shared" ref="D26:D46" si="6">SUM(F26+H26+J26+L26+N26+P26)</f>
        <v>6664</v>
      </c>
      <c r="E26" s="33">
        <v>0</v>
      </c>
      <c r="F26" s="33">
        <v>31</v>
      </c>
      <c r="G26" s="33">
        <v>0</v>
      </c>
      <c r="H26" s="33">
        <v>22</v>
      </c>
      <c r="I26" s="33">
        <v>0</v>
      </c>
      <c r="J26" s="33">
        <v>20</v>
      </c>
      <c r="K26" s="33">
        <v>0</v>
      </c>
      <c r="L26" s="33">
        <v>4522</v>
      </c>
      <c r="M26" s="33">
        <v>0</v>
      </c>
      <c r="N26" s="33">
        <v>639</v>
      </c>
      <c r="O26" s="33">
        <v>0</v>
      </c>
      <c r="P26" s="33">
        <v>1430</v>
      </c>
      <c r="Q26" s="35">
        <v>0</v>
      </c>
      <c r="R26" s="35">
        <v>0</v>
      </c>
    </row>
    <row r="27" spans="1:18" ht="15" customHeight="1" x14ac:dyDescent="0.25">
      <c r="A27" s="17"/>
      <c r="B27" s="46" t="s">
        <v>109</v>
      </c>
      <c r="C27" s="33">
        <f t="shared" si="5"/>
        <v>0</v>
      </c>
      <c r="D27" s="33">
        <f t="shared" si="6"/>
        <v>20613</v>
      </c>
      <c r="E27" s="33">
        <v>0</v>
      </c>
      <c r="F27" s="33">
        <v>130</v>
      </c>
      <c r="G27" s="33">
        <v>0</v>
      </c>
      <c r="H27" s="33">
        <v>9</v>
      </c>
      <c r="I27" s="33">
        <v>0</v>
      </c>
      <c r="J27" s="33">
        <v>1898</v>
      </c>
      <c r="K27" s="33">
        <v>0</v>
      </c>
      <c r="L27" s="33">
        <v>6412</v>
      </c>
      <c r="M27" s="33">
        <v>0</v>
      </c>
      <c r="N27" s="33">
        <v>792</v>
      </c>
      <c r="O27" s="33">
        <v>0</v>
      </c>
      <c r="P27" s="33">
        <v>11372</v>
      </c>
      <c r="Q27" s="35">
        <v>28</v>
      </c>
      <c r="R27" s="35">
        <v>5700</v>
      </c>
    </row>
    <row r="28" spans="1:18" ht="15" customHeight="1" x14ac:dyDescent="0.25">
      <c r="A28" s="17"/>
      <c r="B28" s="46" t="s">
        <v>110</v>
      </c>
      <c r="C28" s="33">
        <f t="shared" si="5"/>
        <v>0</v>
      </c>
      <c r="D28" s="33">
        <f t="shared" si="6"/>
        <v>20697</v>
      </c>
      <c r="E28" s="33">
        <v>0</v>
      </c>
      <c r="F28" s="33">
        <v>90</v>
      </c>
      <c r="G28" s="33">
        <v>0</v>
      </c>
      <c r="H28" s="33">
        <v>39</v>
      </c>
      <c r="I28" s="33">
        <v>0</v>
      </c>
      <c r="J28" s="33">
        <v>139</v>
      </c>
      <c r="K28" s="33">
        <v>0</v>
      </c>
      <c r="L28" s="33">
        <v>12730</v>
      </c>
      <c r="M28" s="33">
        <v>0</v>
      </c>
      <c r="N28" s="33">
        <v>1726</v>
      </c>
      <c r="O28" s="33">
        <v>0</v>
      </c>
      <c r="P28" s="33">
        <v>5973</v>
      </c>
      <c r="Q28" s="35">
        <v>0</v>
      </c>
      <c r="R28" s="35">
        <v>0</v>
      </c>
    </row>
    <row r="29" spans="1:18" ht="15" customHeight="1" x14ac:dyDescent="0.25">
      <c r="A29" s="17"/>
      <c r="B29" s="46" t="s">
        <v>111</v>
      </c>
      <c r="C29" s="33">
        <f t="shared" si="5"/>
        <v>0</v>
      </c>
      <c r="D29" s="33">
        <f t="shared" si="6"/>
        <v>9049</v>
      </c>
      <c r="E29" s="33">
        <v>0</v>
      </c>
      <c r="F29" s="33">
        <v>206</v>
      </c>
      <c r="G29" s="33">
        <v>0</v>
      </c>
      <c r="H29" s="33">
        <v>136</v>
      </c>
      <c r="I29" s="33">
        <v>0</v>
      </c>
      <c r="J29" s="33">
        <v>59</v>
      </c>
      <c r="K29" s="33">
        <v>0</v>
      </c>
      <c r="L29" s="33">
        <v>4565</v>
      </c>
      <c r="M29" s="33">
        <v>0</v>
      </c>
      <c r="N29" s="33">
        <v>1138</v>
      </c>
      <c r="O29" s="33">
        <v>0</v>
      </c>
      <c r="P29" s="33">
        <v>2945</v>
      </c>
      <c r="Q29" s="35">
        <v>0</v>
      </c>
      <c r="R29" s="35">
        <v>0</v>
      </c>
    </row>
    <row r="30" spans="1:18" ht="16.5" customHeight="1" x14ac:dyDescent="0.25">
      <c r="A30" s="17"/>
      <c r="B30" s="46" t="s">
        <v>128</v>
      </c>
      <c r="C30" s="33">
        <f t="shared" si="5"/>
        <v>0</v>
      </c>
      <c r="D30" s="33">
        <f t="shared" si="6"/>
        <v>2312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13</v>
      </c>
      <c r="K30" s="33">
        <v>0</v>
      </c>
      <c r="L30" s="33">
        <v>1741</v>
      </c>
      <c r="M30" s="33">
        <v>0</v>
      </c>
      <c r="N30" s="33">
        <v>48</v>
      </c>
      <c r="O30" s="33">
        <v>0</v>
      </c>
      <c r="P30" s="33">
        <v>510</v>
      </c>
      <c r="Q30" s="35">
        <v>0</v>
      </c>
      <c r="R30" s="35">
        <v>0</v>
      </c>
    </row>
    <row r="31" spans="1:18" ht="15" customHeight="1" x14ac:dyDescent="0.25">
      <c r="A31" s="17"/>
      <c r="B31" s="46" t="s">
        <v>112</v>
      </c>
      <c r="C31" s="33">
        <f t="shared" si="5"/>
        <v>0</v>
      </c>
      <c r="D31" s="33">
        <f t="shared" si="6"/>
        <v>32735</v>
      </c>
      <c r="E31" s="33">
        <v>0</v>
      </c>
      <c r="F31" s="33">
        <v>0</v>
      </c>
      <c r="G31" s="33">
        <v>0</v>
      </c>
      <c r="H31" s="33">
        <v>3115</v>
      </c>
      <c r="I31" s="33">
        <v>0</v>
      </c>
      <c r="J31" s="33">
        <v>196</v>
      </c>
      <c r="K31" s="33">
        <v>0</v>
      </c>
      <c r="L31" s="33">
        <v>12682</v>
      </c>
      <c r="M31" s="33">
        <v>0</v>
      </c>
      <c r="N31" s="33">
        <v>1191</v>
      </c>
      <c r="O31" s="33">
        <v>0</v>
      </c>
      <c r="P31" s="33">
        <v>15551</v>
      </c>
      <c r="Q31" s="35">
        <v>0</v>
      </c>
      <c r="R31" s="35">
        <v>0</v>
      </c>
    </row>
    <row r="32" spans="1:18" ht="30" customHeight="1" x14ac:dyDescent="0.25">
      <c r="A32" s="17"/>
      <c r="B32" s="46" t="s">
        <v>122</v>
      </c>
      <c r="C32" s="33">
        <f t="shared" si="5"/>
        <v>94363</v>
      </c>
      <c r="D32" s="33">
        <f t="shared" si="6"/>
        <v>15958</v>
      </c>
      <c r="E32" s="33">
        <v>0</v>
      </c>
      <c r="F32" s="33">
        <v>0</v>
      </c>
      <c r="G32" s="33">
        <v>23669</v>
      </c>
      <c r="H32" s="33">
        <v>43</v>
      </c>
      <c r="I32" s="33">
        <v>51</v>
      </c>
      <c r="J32" s="33">
        <v>853</v>
      </c>
      <c r="K32" s="33">
        <v>30852</v>
      </c>
      <c r="L32" s="33">
        <v>11103</v>
      </c>
      <c r="M32" s="33">
        <v>243</v>
      </c>
      <c r="N32" s="33">
        <v>282</v>
      </c>
      <c r="O32" s="33">
        <v>39548</v>
      </c>
      <c r="P32" s="33">
        <v>3677</v>
      </c>
      <c r="Q32" s="35">
        <v>0</v>
      </c>
      <c r="R32" s="35">
        <v>0</v>
      </c>
    </row>
    <row r="33" spans="1:18" ht="30" customHeight="1" x14ac:dyDescent="0.25">
      <c r="A33" s="17"/>
      <c r="B33" s="44" t="s">
        <v>129</v>
      </c>
      <c r="C33" s="33">
        <f t="shared" si="5"/>
        <v>0</v>
      </c>
      <c r="D33" s="33">
        <f>SUM(F33+H33+J33+L33+N33+P33)</f>
        <v>21438</v>
      </c>
      <c r="E33" s="33">
        <v>0</v>
      </c>
      <c r="F33" s="33">
        <v>10</v>
      </c>
      <c r="G33" s="33">
        <v>0</v>
      </c>
      <c r="H33" s="33">
        <v>237</v>
      </c>
      <c r="I33" s="33">
        <v>0</v>
      </c>
      <c r="J33" s="33">
        <v>121</v>
      </c>
      <c r="K33" s="33">
        <v>0</v>
      </c>
      <c r="L33" s="33">
        <v>12080</v>
      </c>
      <c r="M33" s="33">
        <v>0</v>
      </c>
      <c r="N33" s="33">
        <v>2417</v>
      </c>
      <c r="O33" s="33">
        <v>0</v>
      </c>
      <c r="P33" s="33">
        <v>6573</v>
      </c>
      <c r="Q33" s="35">
        <v>0</v>
      </c>
      <c r="R33" s="35">
        <v>0</v>
      </c>
    </row>
    <row r="34" spans="1:18" ht="15" customHeight="1" x14ac:dyDescent="0.25">
      <c r="A34" s="17"/>
      <c r="B34" s="46" t="s">
        <v>113</v>
      </c>
      <c r="C34" s="33">
        <f t="shared" si="5"/>
        <v>0</v>
      </c>
      <c r="D34" s="33">
        <f t="shared" si="6"/>
        <v>1869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119</v>
      </c>
      <c r="K34" s="33">
        <v>0</v>
      </c>
      <c r="L34" s="33">
        <v>949</v>
      </c>
      <c r="M34" s="33">
        <v>0</v>
      </c>
      <c r="N34" s="33">
        <v>662</v>
      </c>
      <c r="O34" s="33">
        <v>0</v>
      </c>
      <c r="P34" s="33">
        <v>139</v>
      </c>
      <c r="Q34" s="35">
        <v>0</v>
      </c>
      <c r="R34" s="35">
        <v>0</v>
      </c>
    </row>
    <row r="35" spans="1:18" ht="30" customHeight="1" x14ac:dyDescent="0.25">
      <c r="A35" s="17"/>
      <c r="B35" s="46" t="s">
        <v>121</v>
      </c>
      <c r="C35" s="33">
        <f t="shared" si="5"/>
        <v>22076</v>
      </c>
      <c r="D35" s="33">
        <f t="shared" si="6"/>
        <v>14144</v>
      </c>
      <c r="E35" s="33">
        <v>0</v>
      </c>
      <c r="F35" s="33">
        <v>0</v>
      </c>
      <c r="G35" s="33">
        <v>6547</v>
      </c>
      <c r="H35" s="33">
        <v>0</v>
      </c>
      <c r="I35" s="33">
        <v>212</v>
      </c>
      <c r="J35" s="33">
        <v>0</v>
      </c>
      <c r="K35" s="33">
        <v>12338</v>
      </c>
      <c r="L35" s="33">
        <v>10690</v>
      </c>
      <c r="M35" s="33">
        <v>971</v>
      </c>
      <c r="N35" s="33">
        <v>1358</v>
      </c>
      <c r="O35" s="33">
        <v>2008</v>
      </c>
      <c r="P35" s="33">
        <v>2096</v>
      </c>
      <c r="Q35" s="35">
        <v>0</v>
      </c>
      <c r="R35" s="35">
        <v>0</v>
      </c>
    </row>
    <row r="36" spans="1:18" ht="15" customHeight="1" x14ac:dyDescent="0.25">
      <c r="A36" s="17"/>
      <c r="B36" s="46" t="s">
        <v>114</v>
      </c>
      <c r="C36" s="33">
        <f t="shared" si="5"/>
        <v>0</v>
      </c>
      <c r="D36" s="33">
        <f t="shared" si="6"/>
        <v>16252</v>
      </c>
      <c r="E36" s="33">
        <v>0</v>
      </c>
      <c r="F36" s="33">
        <v>112</v>
      </c>
      <c r="G36" s="33">
        <v>0</v>
      </c>
      <c r="H36" s="33">
        <v>878</v>
      </c>
      <c r="I36" s="33">
        <v>0</v>
      </c>
      <c r="J36" s="33">
        <v>1220</v>
      </c>
      <c r="K36" s="33">
        <v>0</v>
      </c>
      <c r="L36" s="33">
        <v>9062</v>
      </c>
      <c r="M36" s="33">
        <v>0</v>
      </c>
      <c r="N36" s="33">
        <v>1350</v>
      </c>
      <c r="O36" s="33">
        <v>0</v>
      </c>
      <c r="P36" s="33">
        <v>3630</v>
      </c>
      <c r="Q36" s="35">
        <v>0</v>
      </c>
      <c r="R36" s="35">
        <v>0</v>
      </c>
    </row>
    <row r="37" spans="1:18" ht="25.5" customHeight="1" x14ac:dyDescent="0.25">
      <c r="A37" s="17"/>
      <c r="B37" s="48" t="s">
        <v>133</v>
      </c>
      <c r="C37" s="33">
        <f t="shared" si="5"/>
        <v>41486</v>
      </c>
      <c r="D37" s="33">
        <v>0</v>
      </c>
      <c r="E37" s="33">
        <v>0</v>
      </c>
      <c r="F37" s="33">
        <v>0</v>
      </c>
      <c r="G37" s="33">
        <v>81</v>
      </c>
      <c r="H37" s="33">
        <v>0</v>
      </c>
      <c r="I37" s="33">
        <v>17</v>
      </c>
      <c r="J37" s="33">
        <v>0</v>
      </c>
      <c r="K37" s="33">
        <v>29025</v>
      </c>
      <c r="L37" s="33">
        <v>0</v>
      </c>
      <c r="M37" s="33">
        <v>476</v>
      </c>
      <c r="N37" s="33">
        <v>0</v>
      </c>
      <c r="O37" s="33">
        <v>11887</v>
      </c>
      <c r="P37" s="33">
        <v>0</v>
      </c>
      <c r="Q37" s="35">
        <v>0</v>
      </c>
      <c r="R37" s="35">
        <v>0</v>
      </c>
    </row>
    <row r="38" spans="1:18" ht="15" customHeight="1" x14ac:dyDescent="0.25">
      <c r="A38" s="17"/>
      <c r="B38" s="46" t="s">
        <v>115</v>
      </c>
      <c r="C38" s="33">
        <f t="shared" si="5"/>
        <v>0</v>
      </c>
      <c r="D38" s="33">
        <f t="shared" si="6"/>
        <v>22962</v>
      </c>
      <c r="E38" s="33">
        <v>0</v>
      </c>
      <c r="F38" s="33">
        <v>0</v>
      </c>
      <c r="G38" s="33">
        <v>0</v>
      </c>
      <c r="H38" s="33">
        <v>2149</v>
      </c>
      <c r="I38" s="33">
        <v>0</v>
      </c>
      <c r="J38" s="33">
        <v>262</v>
      </c>
      <c r="K38" s="33">
        <v>0</v>
      </c>
      <c r="L38" s="33">
        <v>6030</v>
      </c>
      <c r="M38" s="33">
        <v>0</v>
      </c>
      <c r="N38" s="33">
        <v>7682</v>
      </c>
      <c r="O38" s="33">
        <v>0</v>
      </c>
      <c r="P38" s="33">
        <v>6839</v>
      </c>
      <c r="Q38" s="35">
        <v>0</v>
      </c>
      <c r="R38" s="35">
        <v>0</v>
      </c>
    </row>
    <row r="39" spans="1:18" ht="15" customHeight="1" x14ac:dyDescent="0.25">
      <c r="A39" s="17"/>
      <c r="B39" s="46" t="s">
        <v>116</v>
      </c>
      <c r="C39" s="33">
        <f t="shared" si="5"/>
        <v>0</v>
      </c>
      <c r="D39" s="33">
        <f t="shared" si="6"/>
        <v>10226</v>
      </c>
      <c r="E39" s="33">
        <v>0</v>
      </c>
      <c r="F39" s="33">
        <v>0</v>
      </c>
      <c r="G39" s="33">
        <v>0</v>
      </c>
      <c r="H39" s="33">
        <v>75</v>
      </c>
      <c r="I39" s="33">
        <v>0</v>
      </c>
      <c r="J39" s="33">
        <v>43</v>
      </c>
      <c r="K39" s="33">
        <v>0</v>
      </c>
      <c r="L39" s="33">
        <v>6190</v>
      </c>
      <c r="M39" s="33">
        <v>0</v>
      </c>
      <c r="N39" s="33">
        <v>1239</v>
      </c>
      <c r="O39" s="33">
        <v>0</v>
      </c>
      <c r="P39" s="33">
        <v>2679</v>
      </c>
      <c r="Q39" s="35">
        <v>0</v>
      </c>
      <c r="R39" s="35">
        <v>0</v>
      </c>
    </row>
    <row r="40" spans="1:18" ht="15" customHeight="1" x14ac:dyDescent="0.25">
      <c r="A40" s="17"/>
      <c r="B40" s="46" t="s">
        <v>117</v>
      </c>
      <c r="C40" s="33">
        <f t="shared" si="5"/>
        <v>0</v>
      </c>
      <c r="D40" s="33">
        <f t="shared" si="6"/>
        <v>9493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4515</v>
      </c>
      <c r="M40" s="33">
        <v>0</v>
      </c>
      <c r="N40" s="33">
        <v>2019</v>
      </c>
      <c r="O40" s="33">
        <v>0</v>
      </c>
      <c r="P40" s="33">
        <v>2959</v>
      </c>
      <c r="Q40" s="35">
        <v>0</v>
      </c>
      <c r="R40" s="35">
        <v>0</v>
      </c>
    </row>
    <row r="41" spans="1:18" ht="15" customHeight="1" x14ac:dyDescent="0.25">
      <c r="A41" s="17"/>
      <c r="B41" s="46" t="s">
        <v>118</v>
      </c>
      <c r="C41" s="33">
        <f t="shared" si="5"/>
        <v>0</v>
      </c>
      <c r="D41" s="33">
        <f t="shared" si="6"/>
        <v>1233</v>
      </c>
      <c r="E41" s="33">
        <v>0</v>
      </c>
      <c r="F41" s="33">
        <v>0</v>
      </c>
      <c r="G41" s="33">
        <v>0</v>
      </c>
      <c r="H41" s="33">
        <v>90</v>
      </c>
      <c r="I41" s="33">
        <v>0</v>
      </c>
      <c r="J41" s="33">
        <v>10</v>
      </c>
      <c r="K41" s="33">
        <v>0</v>
      </c>
      <c r="L41" s="33">
        <v>849</v>
      </c>
      <c r="M41" s="33">
        <v>0</v>
      </c>
      <c r="N41" s="33">
        <v>89</v>
      </c>
      <c r="O41" s="33">
        <v>0</v>
      </c>
      <c r="P41" s="33">
        <v>195</v>
      </c>
      <c r="Q41" s="35">
        <v>0</v>
      </c>
      <c r="R41" s="35">
        <v>0</v>
      </c>
    </row>
    <row r="42" spans="1:18" ht="30" customHeight="1" x14ac:dyDescent="0.25">
      <c r="A42" s="17"/>
      <c r="B42" s="46" t="s">
        <v>123</v>
      </c>
      <c r="C42" s="33">
        <f t="shared" si="5"/>
        <v>34271</v>
      </c>
      <c r="D42" s="33">
        <f t="shared" si="6"/>
        <v>13317</v>
      </c>
      <c r="E42" s="33">
        <v>0</v>
      </c>
      <c r="F42" s="33">
        <v>469</v>
      </c>
      <c r="G42" s="33">
        <v>106</v>
      </c>
      <c r="H42" s="33">
        <v>716</v>
      </c>
      <c r="I42" s="33">
        <v>210</v>
      </c>
      <c r="J42" s="33">
        <v>1179</v>
      </c>
      <c r="K42" s="33">
        <v>17673</v>
      </c>
      <c r="L42" s="33">
        <v>5605</v>
      </c>
      <c r="M42" s="33">
        <v>4141</v>
      </c>
      <c r="N42" s="33">
        <v>3570</v>
      </c>
      <c r="O42" s="33">
        <v>12141</v>
      </c>
      <c r="P42" s="33">
        <v>1778</v>
      </c>
      <c r="Q42" s="35">
        <v>0</v>
      </c>
      <c r="R42" s="35">
        <v>0</v>
      </c>
    </row>
    <row r="43" spans="1:18" ht="15" customHeight="1" x14ac:dyDescent="0.25">
      <c r="A43" s="17"/>
      <c r="B43" s="46" t="s">
        <v>119</v>
      </c>
      <c r="C43" s="33">
        <f t="shared" si="5"/>
        <v>0</v>
      </c>
      <c r="D43" s="33">
        <f t="shared" si="6"/>
        <v>21466</v>
      </c>
      <c r="E43" s="33">
        <v>0</v>
      </c>
      <c r="F43" s="33">
        <v>41</v>
      </c>
      <c r="G43" s="33">
        <v>0</v>
      </c>
      <c r="H43" s="33">
        <v>0</v>
      </c>
      <c r="I43" s="33">
        <v>0</v>
      </c>
      <c r="J43" s="33">
        <v>522</v>
      </c>
      <c r="K43" s="33">
        <v>0</v>
      </c>
      <c r="L43" s="33">
        <v>6772</v>
      </c>
      <c r="M43" s="33">
        <v>0</v>
      </c>
      <c r="N43" s="33">
        <v>2584</v>
      </c>
      <c r="O43" s="33">
        <v>0</v>
      </c>
      <c r="P43" s="33">
        <v>11547</v>
      </c>
      <c r="Q43" s="35">
        <v>0</v>
      </c>
      <c r="R43" s="35">
        <v>0</v>
      </c>
    </row>
    <row r="44" spans="1:18" ht="30" customHeight="1" x14ac:dyDescent="0.25">
      <c r="A44" s="17"/>
      <c r="B44" s="46" t="s">
        <v>124</v>
      </c>
      <c r="C44" s="33">
        <f t="shared" si="5"/>
        <v>67169</v>
      </c>
      <c r="D44" s="33">
        <f t="shared" si="6"/>
        <v>84852</v>
      </c>
      <c r="E44" s="33">
        <v>0</v>
      </c>
      <c r="F44" s="33">
        <v>0</v>
      </c>
      <c r="G44" s="33">
        <v>13001</v>
      </c>
      <c r="H44" s="33">
        <v>589</v>
      </c>
      <c r="I44" s="33">
        <v>577</v>
      </c>
      <c r="J44" s="33">
        <v>833</v>
      </c>
      <c r="K44" s="33">
        <v>27154</v>
      </c>
      <c r="L44" s="33">
        <v>14213</v>
      </c>
      <c r="M44" s="33">
        <v>5303</v>
      </c>
      <c r="N44" s="33">
        <v>2223</v>
      </c>
      <c r="O44" s="33">
        <v>21134</v>
      </c>
      <c r="P44" s="33">
        <v>66994</v>
      </c>
      <c r="Q44" s="35">
        <v>0</v>
      </c>
      <c r="R44" s="35">
        <v>0</v>
      </c>
    </row>
    <row r="45" spans="1:18" ht="15" customHeight="1" x14ac:dyDescent="0.25">
      <c r="A45" s="17"/>
      <c r="B45" s="46" t="s">
        <v>120</v>
      </c>
      <c r="C45" s="33">
        <f t="shared" si="5"/>
        <v>0</v>
      </c>
      <c r="D45" s="33">
        <f t="shared" si="6"/>
        <v>42495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528</v>
      </c>
      <c r="K45" s="33">
        <v>0</v>
      </c>
      <c r="L45" s="33">
        <v>4565</v>
      </c>
      <c r="M45" s="33">
        <v>0</v>
      </c>
      <c r="N45" s="33">
        <v>6244</v>
      </c>
      <c r="O45" s="33">
        <v>0</v>
      </c>
      <c r="P45" s="33">
        <v>31158</v>
      </c>
      <c r="Q45" s="35">
        <v>956</v>
      </c>
      <c r="R45" s="39">
        <v>65750</v>
      </c>
    </row>
    <row r="46" spans="1:18" ht="15" customHeight="1" x14ac:dyDescent="0.25">
      <c r="A46" s="17"/>
      <c r="B46" s="46" t="s">
        <v>136</v>
      </c>
      <c r="C46" s="33">
        <f t="shared" si="5"/>
        <v>0</v>
      </c>
      <c r="D46" s="33">
        <f t="shared" si="6"/>
        <v>88056</v>
      </c>
      <c r="E46" s="33">
        <v>0</v>
      </c>
      <c r="F46" s="33">
        <v>0</v>
      </c>
      <c r="G46" s="33">
        <v>0</v>
      </c>
      <c r="H46" s="33">
        <v>4577</v>
      </c>
      <c r="I46" s="33">
        <v>0</v>
      </c>
      <c r="J46" s="33">
        <v>4381</v>
      </c>
      <c r="K46" s="33">
        <v>0</v>
      </c>
      <c r="L46" s="33">
        <v>14298</v>
      </c>
      <c r="M46" s="33">
        <v>0</v>
      </c>
      <c r="N46" s="33">
        <v>11846</v>
      </c>
      <c r="O46" s="33">
        <v>0</v>
      </c>
      <c r="P46" s="33">
        <v>52954</v>
      </c>
      <c r="Q46" s="35">
        <v>39</v>
      </c>
      <c r="R46" s="35">
        <v>7800</v>
      </c>
    </row>
    <row r="47" spans="1:18" ht="30" customHeight="1" x14ac:dyDescent="0.25">
      <c r="A47" s="15" t="s">
        <v>31</v>
      </c>
      <c r="B47" s="16" t="s">
        <v>32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34">
        <v>0</v>
      </c>
      <c r="R47" s="34">
        <v>0</v>
      </c>
    </row>
    <row r="48" spans="1:18" ht="30" customHeight="1" x14ac:dyDescent="0.25">
      <c r="A48" s="15" t="s">
        <v>33</v>
      </c>
      <c r="B48" s="16" t="s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34">
        <v>0</v>
      </c>
      <c r="R48" s="34">
        <v>0</v>
      </c>
    </row>
    <row r="49" spans="1:18" x14ac:dyDescent="0.25">
      <c r="A49" s="15" t="s">
        <v>35</v>
      </c>
      <c r="B49" s="16" t="s">
        <v>36</v>
      </c>
      <c r="C49" s="16">
        <f>SUM(C8+C10+C18+C19+C20+C23+C24+C47+C48)</f>
        <v>1458987</v>
      </c>
      <c r="D49" s="16">
        <f>SUM(D8+D9+D10+D18+D19+D20+D23+D24+D47+D48)</f>
        <v>805140</v>
      </c>
      <c r="E49" s="16">
        <f>SUM(E8+E9+E10+E18+E19+E20+E23+E24+E47+E48)</f>
        <v>12899</v>
      </c>
      <c r="F49" s="16">
        <f>SUM(F8+F9+F10+F18+F19+F20+F23+F24+F47+F48)</f>
        <v>1092</v>
      </c>
      <c r="G49" s="16">
        <f>SUM(G8+G9+G10+G18+G19+G20+G23+G24+G47+G48)</f>
        <v>306064</v>
      </c>
      <c r="H49" s="16">
        <f>SUM(H8+H9+H10+H18+H19+H20+H23+H24+H47+H48)</f>
        <v>76823</v>
      </c>
      <c r="I49" s="16">
        <f t="shared" ref="I49:R49" si="7">SUM(I7+I8+I9+I10+I18+I19+I20+I23+I24+I47+I48)</f>
        <v>24865</v>
      </c>
      <c r="J49" s="16">
        <f t="shared" si="7"/>
        <v>25334</v>
      </c>
      <c r="K49" s="16">
        <f t="shared" si="7"/>
        <v>523862</v>
      </c>
      <c r="L49" s="16">
        <f t="shared" si="7"/>
        <v>236159</v>
      </c>
      <c r="M49" s="16">
        <f t="shared" si="7"/>
        <v>121388</v>
      </c>
      <c r="N49" s="16">
        <f t="shared" si="7"/>
        <v>118608</v>
      </c>
      <c r="O49" s="16">
        <f t="shared" si="7"/>
        <v>469909</v>
      </c>
      <c r="P49" s="16">
        <f t="shared" si="7"/>
        <v>347124</v>
      </c>
      <c r="Q49" s="16">
        <f t="shared" si="7"/>
        <v>1023</v>
      </c>
      <c r="R49" s="16">
        <f t="shared" si="7"/>
        <v>79250</v>
      </c>
    </row>
    <row r="50" spans="1:18" ht="20.25" customHeight="1" x14ac:dyDescent="0.25">
      <c r="A50" s="58" t="s">
        <v>126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</sheetData>
  <mergeCells count="16">
    <mergeCell ref="A2:R2"/>
    <mergeCell ref="A3:A5"/>
    <mergeCell ref="C3:D3"/>
    <mergeCell ref="E3:R3"/>
    <mergeCell ref="C4:C5"/>
    <mergeCell ref="D4:D5"/>
    <mergeCell ref="E4:F4"/>
    <mergeCell ref="I4:J4"/>
    <mergeCell ref="A50:R50"/>
    <mergeCell ref="G4:H4"/>
    <mergeCell ref="B3:B5"/>
    <mergeCell ref="Q4:Q5"/>
    <mergeCell ref="R4:R5"/>
    <mergeCell ref="K4:L4"/>
    <mergeCell ref="M4:N4"/>
    <mergeCell ref="O4:P4"/>
  </mergeCells>
  <pageMargins left="0.39370078740157483" right="0.19685039370078741" top="0.19685039370078741" bottom="0.19685039370078741" header="0.19685039370078741" footer="0.19685039370078741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User</cp:lastModifiedBy>
  <cp:lastPrinted>2020-01-16T05:42:42Z</cp:lastPrinted>
  <dcterms:created xsi:type="dcterms:W3CDTF">2013-01-25T09:23:13Z</dcterms:created>
  <dcterms:modified xsi:type="dcterms:W3CDTF">2020-01-16T12:56:56Z</dcterms:modified>
</cp:coreProperties>
</file>